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National Tax Statistics" sheetId="1" r:id="rId1"/>
    <sheet name="Sheet2" sheetId="2" r:id="rId2"/>
    <sheet name="Sheet3" sheetId="3" r:id="rId3"/>
  </sheets>
  <externalReferences>
    <externalReference r:id="rId6"/>
  </externalReferences>
  <definedNames>
    <definedName name="ppp">#REF!</definedName>
  </definedNames>
  <calcPr fullCalcOnLoad="1"/>
</workbook>
</file>

<file path=xl/comments1.xml><?xml version="1.0" encoding="utf-8"?>
<comments xmlns="http://schemas.openxmlformats.org/spreadsheetml/2006/main">
  <authors>
    <author>EHezron</author>
  </authors>
  <commentList>
    <comment ref="A8" authorId="0">
      <text>
        <r>
          <rPr>
            <b/>
            <sz val="8"/>
            <rFont val="Tahoma"/>
            <family val="2"/>
          </rPr>
          <t xml:space="preserve">EHezron:
</t>
        </r>
        <r>
          <rPr>
            <sz val="8"/>
            <rFont val="Tahoma"/>
            <family val="2"/>
          </rPr>
          <t>Includes Rental tax, Withholding tax, Skills &amp; Development Levy (SDL) Gaming Tax, Capila Gain &amp; Miscellaneous collection</t>
        </r>
      </text>
    </comment>
    <comment ref="A11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Motor Vehicle Taxes, Stamp duty, Departure charges &amp; Business Licenses</t>
        </r>
      </text>
    </comment>
    <comment ref="A15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Fuel Levy, Export duties, Non-tax revenues and Other import charges</t>
        </r>
      </text>
    </comment>
    <comment ref="A48" authorId="0">
      <text>
        <r>
          <rPr>
            <b/>
            <sz val="8"/>
            <rFont val="Tahoma"/>
            <family val="2"/>
          </rPr>
          <t xml:space="preserve">EHezron:
</t>
        </r>
        <r>
          <rPr>
            <sz val="8"/>
            <rFont val="Tahoma"/>
            <family val="2"/>
          </rPr>
          <t>Includes Rental tax, Withholding tax, Skills &amp; Development Levy (SDL) Gaming Tax, Capila Gain &amp; Miscellaneous collection</t>
        </r>
      </text>
    </comment>
    <comment ref="A51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Motor Vehicle Taxes, Stamp duty, Departure charges &amp; Business Licenses</t>
        </r>
      </text>
    </comment>
    <comment ref="A55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Fuel Levy, Export duties, Non-tax revenues and Other import charges</t>
        </r>
      </text>
    </comment>
    <comment ref="A29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Withholding taxes and Other taxes</t>
        </r>
      </text>
    </comment>
    <comment ref="A33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Trade levy, Export duty, Withholding tax and Non-tax revenues</t>
        </r>
      </text>
    </comment>
    <comment ref="A64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Withholding taxes and Other taxes</t>
        </r>
      </text>
    </comment>
    <comment ref="A68" authorId="0">
      <text>
        <r>
          <rPr>
            <b/>
            <sz val="8"/>
            <rFont val="Tahoma"/>
            <family val="2"/>
          </rPr>
          <t>EHezron:</t>
        </r>
        <r>
          <rPr>
            <sz val="8"/>
            <rFont val="Tahoma"/>
            <family val="2"/>
          </rPr>
          <t xml:space="preserve">
Includes Trade levy, Export duty, Withholding tax and Non-tax revenues</t>
        </r>
      </text>
    </comment>
  </commentList>
</comments>
</file>

<file path=xl/sharedStrings.xml><?xml version="1.0" encoding="utf-8"?>
<sst xmlns="http://schemas.openxmlformats.org/spreadsheetml/2006/main" count="131" uniqueCount="55">
  <si>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</si>
  <si>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</si>
  <si>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</si>
  <si>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</si>
  <si>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</si>
  <si>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</si>
  <si>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</si>
  <si>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</si>
  <si>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</si>
  <si>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</si>
  <si>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1996/97</t>
  </si>
  <si>
    <t>1997/98</t>
  </si>
  <si>
    <t>Millions TShs.</t>
  </si>
  <si>
    <t>2008/09</t>
  </si>
  <si>
    <t>2009/10</t>
  </si>
  <si>
    <t>2010/11</t>
  </si>
  <si>
    <t>2011/12</t>
  </si>
  <si>
    <t>2012/13</t>
  </si>
  <si>
    <t>2013/14</t>
  </si>
  <si>
    <t xml:space="preserve"> Takwimu za Kodi Kitaifa</t>
  </si>
  <si>
    <t>Kipengele cha Kodi</t>
  </si>
  <si>
    <t>Kodi ya Mapato ya Mshahara</t>
  </si>
  <si>
    <t>Mamlaka ya Mapato Tanzania bara</t>
  </si>
  <si>
    <t>Kodi nyingine za Mapato</t>
  </si>
  <si>
    <t>Kodi ya Shirika</t>
  </si>
  <si>
    <t>Import duty Ushuru wa kuingiza bidhaa</t>
  </si>
  <si>
    <t>Gharama nyingine za kuingiza bidhaa</t>
  </si>
  <si>
    <t>Ushuru katika Uingizaji wa bidhaa</t>
  </si>
  <si>
    <t>JUMLA (GHAFI)</t>
  </si>
  <si>
    <t>Ushuru wa Ndani</t>
  </si>
  <si>
    <t>Watu binafsi</t>
  </si>
  <si>
    <t>Kodi na gharama nyinginezo za ndani</t>
  </si>
  <si>
    <t>Ondoa Marejesho ya Kodi</t>
  </si>
  <si>
    <t>JUMLA (HALISI)</t>
  </si>
  <si>
    <t>Ongeza Vocha ya Hazina &amp; Mapato ambayo hayakukusudiwa</t>
  </si>
  <si>
    <t>JUMLA KUU (Tanzania bara)</t>
  </si>
  <si>
    <t>Chanzo: Mamlaka ya Mapato Tanzania</t>
  </si>
  <si>
    <t>Mamlaka ya Mapato  Zanzibar</t>
  </si>
  <si>
    <t>Kodi nyinginezo</t>
  </si>
  <si>
    <t>Ushuru wa kuingiza bidhaa</t>
  </si>
  <si>
    <t>Ushuru katika uingizaji bidhaa</t>
  </si>
  <si>
    <t>Jumla MMT (Zanzibar)</t>
  </si>
  <si>
    <t>Kodi nyinginezo za mapato</t>
  </si>
  <si>
    <t>Ushuru wa Kuingiza bidhaa</t>
  </si>
  <si>
    <t xml:space="preserve"> Jumla (GHAFI)</t>
  </si>
  <si>
    <t>Kodi na Gharama nyinginezo za Ndani</t>
  </si>
  <si>
    <t>Mchanganuo wa vipengele vya Mapato ya Kodi kwa kuzingatia asilimia ya Jumla ya Mapato ya Kodi(MMT Tanzania bara)</t>
  </si>
  <si>
    <t>Ushuru katika uingizaji wa bidhaa</t>
  </si>
  <si>
    <t>Jumla MMT ( Zanzibar)</t>
  </si>
  <si>
    <t>Mchanganuo wa vipengele vya Mapato ya Kodi kwa kuzingatia asilimia ya Jumla ya Mapato ya Kodi (MMT Zanzibar)</t>
  </si>
  <si>
    <t>Kodi ya kuingiza bidhaa</t>
  </si>
  <si>
    <t>VAT ya Ndani</t>
  </si>
  <si>
    <t>VAT katika Uingizaji wa bidhaa</t>
  </si>
  <si>
    <t>VAT katika Uingizaji bidhaa</t>
  </si>
  <si>
    <t>VAT katika uingizaji bidhaa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</si>
</sst>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_(* #,##0.0_);_(* \(#,##0.0\);_(* &quot;-&quot;??_);_(@_)"/>
    <numFmt numFmtId="177" formatCode="0.0000"/>
    <numFmt numFmtId="178" formatCode="0.000"/>
    <numFmt numFmtId="179" formatCode="0.0"/>
    <numFmt numFmtId="180" formatCode="[$€-2]\ #,##0.00_);[Red]\([$€-2]\ #,##0.00\)"/>
    <numFmt numFmtId="181" formatCode="_(* #,##0_);_(* \(#,##0\);_(* &quot;-&quot;??_);_(@_)"/>
    <numFmt numFmtId="182" formatCode="#,##0.0"/>
    <numFmt numFmtId="183" formatCode="_-* #,##0.0_-;\-* #,##0.0_-;_-* &quot;-&quot;??_-;_-@_-"/>
    <numFmt numFmtId="184" formatCode="_(* #,##0.0_);_(* \(#,##0.0\);_(* &quot;-&quot;?_);_(@_)"/>
    <numFmt numFmtId="185" formatCode="#,##0.0000"/>
    <numFmt numFmtId="186" formatCode="#,##0.00000"/>
    <numFmt numFmtId="187" formatCode="_(* #,##0.000_);_(* \(#,##0.000\);_(* &quot;-&quot;??_);_(@_)"/>
    <numFmt numFmtId="188" formatCode="_(* #,##0.0000_);_(* \(#,##0.0000\);_(* &quot;-&quot;??_);_(@_)"/>
    <numFmt numFmtId="189" formatCode="0.0000000"/>
    <numFmt numFmtId="190" formatCode="_(* #,##0.00000_);_(* \(#,##0.00000\);_(* &quot;-&quot;??_);_(@_)"/>
    <numFmt numFmtId="191" formatCode="_-* #,##0.00000_-;\-* #,##0.00000_-;_-* &quot;-&quot;?????_-;_-@_-"/>
    <numFmt numFmtId="192" formatCode="_([$€-2]* #,##0.00_);_([$€-2]* \(#,##0.00\);_([$€-2]* &quot;-&quot;??_)"/>
    <numFmt numFmtId="193" formatCode="#,##0.000"/>
    <numFmt numFmtId="194" formatCode="#,##0.000000"/>
    <numFmt numFmtId="195" formatCode="[$-409]mmm\-yy;@"/>
    <numFmt numFmtId="196" formatCode="0.0000%"/>
    <numFmt numFmtId="197" formatCode="#,##0.0_);[Red]\(#,##0.0\)"/>
    <numFmt numFmtId="198" formatCode="0.000%"/>
    <numFmt numFmtId="199" formatCode="_-* #,##0_-;\-* #,##0_-;_-* &quot;-&quot;??_-;_-@_-"/>
    <numFmt numFmtId="200" formatCode="_-* #,##0.0000_-;\-* #,##0.0000_-;_-* &quot;-&quot;??_-;_-@_-"/>
    <numFmt numFmtId="201" formatCode="_-* #,##0.000_-;\-* #,##0.000_-;_-* &quot;-&quot;??_-;_-@_-"/>
    <numFmt numFmtId="202" formatCode="_-* #,##0.000000_-;\-* #,##0.000000_-;_-* &quot;-&quot;??_-;_-@_-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b/>
      <sz val="2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6" fontId="2" fillId="0" borderId="0" xfId="42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10" xfId="42" applyNumberForma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171" fontId="3" fillId="0" borderId="10" xfId="42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0" fillId="0" borderId="0" xfId="42" applyNumberFormat="1" applyFont="1" applyAlignment="1">
      <alignment/>
    </xf>
    <xf numFmtId="49" fontId="3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42" applyNumberFormat="1" applyFont="1" applyBorder="1" applyAlignment="1">
      <alignment/>
    </xf>
    <xf numFmtId="176" fontId="2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5" fontId="0" fillId="0" borderId="10" xfId="64" applyNumberFormat="1" applyFill="1" applyBorder="1" applyAlignment="1">
      <alignment/>
    </xf>
    <xf numFmtId="175" fontId="2" fillId="0" borderId="10" xfId="64" applyNumberFormat="1" applyFont="1" applyFill="1" applyBorder="1" applyAlignment="1">
      <alignment/>
    </xf>
    <xf numFmtId="175" fontId="0" fillId="0" borderId="10" xfId="64" applyNumberFormat="1" applyFont="1" applyBorder="1" applyAlignment="1">
      <alignment/>
    </xf>
    <xf numFmtId="175" fontId="2" fillId="0" borderId="10" xfId="64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6" fontId="8" fillId="0" borderId="0" xfId="42" applyNumberFormat="1" applyFont="1" applyBorder="1" applyAlignment="1">
      <alignment horizontal="right"/>
    </xf>
    <xf numFmtId="176" fontId="3" fillId="0" borderId="10" xfId="42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10" xfId="42" applyNumberFormat="1" applyFont="1" applyFill="1" applyBorder="1" applyAlignment="1" quotePrefix="1">
      <alignment horizontal="center"/>
    </xf>
    <xf numFmtId="181" fontId="2" fillId="0" borderId="10" xfId="42" applyNumberFormat="1" applyFont="1" applyFill="1" applyBorder="1" applyAlignment="1">
      <alignment horizontal="left"/>
    </xf>
    <xf numFmtId="181" fontId="2" fillId="0" borderId="10" xfId="42" applyNumberFormat="1" applyFont="1" applyFill="1" applyBorder="1" applyAlignment="1">
      <alignment/>
    </xf>
    <xf numFmtId="0" fontId="29" fillId="0" borderId="1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 Collection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'National Tax Statistics'!#REF!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'National Tax Statistics'!#REF!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45148"/>
        <c:axId val="2733245"/>
      </c:lineChart>
      <c:catAx>
        <c:axId val="3514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245"/>
        <c:crosses val="autoZero"/>
        <c:auto val="1"/>
        <c:lblOffset val="100"/>
        <c:tickLblSkip val="1"/>
        <c:noMultiLvlLbl val="0"/>
      </c:catAx>
      <c:valAx>
        <c:axId val="273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in TZS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17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478250" y="0"/>
        <a:ext cx="3790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enedicto-pad\fp2010\WINDOWS\TEMP\NDF-BOT%202003-04(adjusted%20for%20Health%20FC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DF (further adj to FC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80" zoomScaleNormal="80" zoomScaleSheetLayoutView="100" zoomScalePageLayoutView="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7" sqref="A67"/>
    </sheetView>
  </sheetViews>
  <sheetFormatPr defaultColWidth="9.140625" defaultRowHeight="12.75"/>
  <cols>
    <col min="1" max="1" width="80.140625" style="0" customWidth="1"/>
    <col min="2" max="2" width="11.00390625" style="0" customWidth="1"/>
    <col min="3" max="7" width="12.28125" style="0" bestFit="1" customWidth="1"/>
    <col min="8" max="11" width="13.8515625" style="0" bestFit="1" customWidth="1"/>
    <col min="12" max="12" width="13.00390625" style="0" customWidth="1"/>
    <col min="13" max="13" width="22.57421875" style="0" customWidth="1"/>
    <col min="14" max="14" width="13.00390625" style="0" customWidth="1"/>
    <col min="15" max="15" width="12.8515625" style="0" customWidth="1"/>
    <col min="16" max="16" width="12.8515625" style="16" customWidth="1"/>
    <col min="17" max="18" width="13.8515625" style="16" bestFit="1" customWidth="1"/>
    <col min="19" max="19" width="12.8515625" style="0" customWidth="1"/>
  </cols>
  <sheetData>
    <row r="1" spans="1:13" ht="20.25">
      <c r="A1" s="40" t="s">
        <v>19</v>
      </c>
      <c r="B1" s="40"/>
      <c r="C1" s="40"/>
      <c r="D1" s="40"/>
      <c r="E1" s="40"/>
      <c r="F1" s="40"/>
      <c r="G1" s="40"/>
      <c r="M1" s="2"/>
    </row>
    <row r="2" spans="2:14" ht="12.75">
      <c r="B2" s="21"/>
      <c r="C2" s="21"/>
      <c r="E2" s="23"/>
      <c r="F2" s="23"/>
      <c r="G2" s="21"/>
      <c r="H2" s="21"/>
      <c r="N2" s="2"/>
    </row>
    <row r="3" spans="1:19" ht="18">
      <c r="A3" s="33" t="s">
        <v>22</v>
      </c>
      <c r="B3" s="15"/>
      <c r="C3" s="15"/>
      <c r="D3" s="15"/>
      <c r="E3" s="15"/>
      <c r="F3" s="15"/>
      <c r="G3" s="15"/>
      <c r="H3" s="15"/>
      <c r="N3" s="2"/>
      <c r="S3" s="30" t="s">
        <v>12</v>
      </c>
    </row>
    <row r="4" spans="1:19" ht="15.75">
      <c r="A4" s="10" t="s">
        <v>20</v>
      </c>
      <c r="B4" s="14" t="s">
        <v>10</v>
      </c>
      <c r="C4" s="14" t="s">
        <v>11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7" t="s">
        <v>9</v>
      </c>
      <c r="N4" s="17" t="s">
        <v>13</v>
      </c>
      <c r="O4" s="17" t="s">
        <v>14</v>
      </c>
      <c r="P4" s="31" t="s">
        <v>15</v>
      </c>
      <c r="Q4" s="36" t="s">
        <v>16</v>
      </c>
      <c r="R4" s="36" t="s">
        <v>17</v>
      </c>
      <c r="S4" s="36" t="s">
        <v>18</v>
      </c>
    </row>
    <row r="5" spans="1:19" s="3" customFormat="1" ht="12.75">
      <c r="A5" s="8" t="s">
        <v>21</v>
      </c>
      <c r="B5" s="5">
        <v>38357.8</v>
      </c>
      <c r="C5" s="5">
        <v>47722.20225</v>
      </c>
      <c r="D5" s="5">
        <v>54861.83936700001</v>
      </c>
      <c r="E5" s="5">
        <v>73290.504049</v>
      </c>
      <c r="F5" s="5">
        <v>92744.05</v>
      </c>
      <c r="G5" s="5">
        <v>116567.28</v>
      </c>
      <c r="H5" s="5">
        <v>139694.4</v>
      </c>
      <c r="I5" s="5">
        <v>183236.7</v>
      </c>
      <c r="J5" s="5">
        <v>234094.697261</v>
      </c>
      <c r="K5" s="7">
        <v>288286.177</v>
      </c>
      <c r="L5" s="7">
        <v>408611.60914254</v>
      </c>
      <c r="M5" s="7">
        <v>512177.06186699006</v>
      </c>
      <c r="N5" s="7">
        <v>662271.375067953</v>
      </c>
      <c r="O5" s="7">
        <v>743353.2858572919</v>
      </c>
      <c r="P5" s="7">
        <v>928468.85425147</v>
      </c>
      <c r="Q5" s="7">
        <v>1129468.7318907687</v>
      </c>
      <c r="R5" s="7">
        <v>1395607.9770372193</v>
      </c>
      <c r="S5" s="7">
        <v>1626265.6964472919</v>
      </c>
    </row>
    <row r="6" spans="1:19" s="3" customFormat="1" ht="12.75">
      <c r="A6" s="8" t="s">
        <v>24</v>
      </c>
      <c r="B6" s="5">
        <v>54689.7</v>
      </c>
      <c r="C6" s="5">
        <v>64772.721682999996</v>
      </c>
      <c r="D6" s="5">
        <v>64787.266770999995</v>
      </c>
      <c r="E6" s="5">
        <v>54501.62233500001</v>
      </c>
      <c r="F6" s="5">
        <v>46634.16</v>
      </c>
      <c r="G6" s="5">
        <v>57056.85</v>
      </c>
      <c r="H6" s="5">
        <v>78390.1</v>
      </c>
      <c r="I6" s="5">
        <v>109072.1</v>
      </c>
      <c r="J6" s="5">
        <v>152744.137821</v>
      </c>
      <c r="K6" s="7">
        <v>203330.670198</v>
      </c>
      <c r="L6" s="7">
        <v>267230.93500819</v>
      </c>
      <c r="M6" s="7">
        <v>374640.08763449005</v>
      </c>
      <c r="N6" s="7">
        <v>414731.82343106996</v>
      </c>
      <c r="O6" s="7">
        <v>418268.2391029323</v>
      </c>
      <c r="P6" s="7">
        <v>537561.5631514101</v>
      </c>
      <c r="Q6" s="7">
        <v>779855.4113364959</v>
      </c>
      <c r="R6" s="7">
        <v>1039724.9837438902</v>
      </c>
      <c r="S6" s="7">
        <v>1483898.2940115929</v>
      </c>
    </row>
    <row r="7" spans="1:19" s="3" customFormat="1" ht="12.75">
      <c r="A7" s="8" t="s">
        <v>30</v>
      </c>
      <c r="B7" s="5">
        <v>9117.9</v>
      </c>
      <c r="C7" s="5">
        <v>9768.822739</v>
      </c>
      <c r="D7" s="5">
        <v>10529.830571</v>
      </c>
      <c r="E7" s="5">
        <v>12005.913278999999</v>
      </c>
      <c r="F7" s="5">
        <v>12925.71</v>
      </c>
      <c r="G7" s="5">
        <v>14006.38</v>
      </c>
      <c r="H7" s="5">
        <v>15464.5</v>
      </c>
      <c r="I7" s="5">
        <v>18293.8</v>
      </c>
      <c r="J7" s="5">
        <v>26067.912233</v>
      </c>
      <c r="K7" s="7">
        <v>31433.7</v>
      </c>
      <c r="L7" s="7">
        <v>31174.15222732</v>
      </c>
      <c r="M7" s="7">
        <v>36306.792101349994</v>
      </c>
      <c r="N7" s="7">
        <v>42109.721320553</v>
      </c>
      <c r="O7" s="7">
        <v>48632.02176815936</v>
      </c>
      <c r="P7" s="7">
        <v>58402.837633639996</v>
      </c>
      <c r="Q7" s="7">
        <v>65768.335483722</v>
      </c>
      <c r="R7" s="7">
        <v>69908.97711228</v>
      </c>
      <c r="S7" s="7">
        <v>87401.04406273374</v>
      </c>
    </row>
    <row r="8" spans="1:19" ht="12.75">
      <c r="A8" s="9" t="s">
        <v>23</v>
      </c>
      <c r="B8" s="7">
        <v>23442.3</v>
      </c>
      <c r="C8" s="7">
        <v>27271.288149999997</v>
      </c>
      <c r="D8" s="7">
        <v>29760.303332000003</v>
      </c>
      <c r="E8" s="7">
        <v>71767.110019</v>
      </c>
      <c r="F8" s="7">
        <v>64096.39400000001</v>
      </c>
      <c r="G8" s="7">
        <v>68540.52</v>
      </c>
      <c r="H8" s="7">
        <v>78895</v>
      </c>
      <c r="I8" s="7">
        <v>94904.44</v>
      </c>
      <c r="J8" s="7">
        <v>97969.22344</v>
      </c>
      <c r="K8" s="19">
        <v>114789.40800000001</v>
      </c>
      <c r="L8" s="19">
        <v>146483.47062375996</v>
      </c>
      <c r="M8" s="19">
        <v>182625.11750437002</v>
      </c>
      <c r="N8" s="19">
        <v>230735.226361883</v>
      </c>
      <c r="O8" s="19">
        <v>287721.2794090195</v>
      </c>
      <c r="P8" s="19">
        <v>315495.90593195404</v>
      </c>
      <c r="Q8" s="19">
        <v>496416.3805636158</v>
      </c>
      <c r="R8" s="19">
        <v>644175.2638968714</v>
      </c>
      <c r="S8" s="19">
        <v>770053.7705797182</v>
      </c>
    </row>
    <row r="9" spans="1:19" s="4" customFormat="1" ht="12.75">
      <c r="A9" s="9" t="s">
        <v>29</v>
      </c>
      <c r="B9" s="6">
        <v>61923.3</v>
      </c>
      <c r="C9" s="6">
        <v>78783.13331615</v>
      </c>
      <c r="D9" s="6">
        <v>57872.033998700004</v>
      </c>
      <c r="E9" s="6">
        <v>66959.9367122</v>
      </c>
      <c r="F9" s="6">
        <v>68998.520548</v>
      </c>
      <c r="G9" s="6">
        <v>72837.13</v>
      </c>
      <c r="H9" s="6">
        <v>85263.1</v>
      </c>
      <c r="I9" s="6">
        <v>92868.7</v>
      </c>
      <c r="J9" s="6">
        <v>110335.49417800001</v>
      </c>
      <c r="K9" s="6">
        <v>135062.926794</v>
      </c>
      <c r="L9" s="6">
        <v>175954.99668604</v>
      </c>
      <c r="M9" s="6">
        <v>220616.01676442003</v>
      </c>
      <c r="N9" s="6">
        <v>286728.49865277007</v>
      </c>
      <c r="O9" s="6">
        <v>303826.48674903007</v>
      </c>
      <c r="P9" s="6">
        <v>326279.20526722004</v>
      </c>
      <c r="Q9" s="6">
        <v>449958.45047528</v>
      </c>
      <c r="R9" s="6">
        <v>560479.2654840499</v>
      </c>
      <c r="S9" s="6">
        <v>747196.260906212</v>
      </c>
    </row>
    <row r="10" spans="1:19" s="4" customFormat="1" ht="12.75">
      <c r="A10" s="9" t="s">
        <v>51</v>
      </c>
      <c r="B10" s="6">
        <v>67053.2</v>
      </c>
      <c r="C10" s="6">
        <v>61757.49340102</v>
      </c>
      <c r="D10" s="6">
        <v>114452.97649814</v>
      </c>
      <c r="E10" s="6">
        <v>126968.21738823003</v>
      </c>
      <c r="F10" s="6">
        <v>140035.201065</v>
      </c>
      <c r="G10" s="6">
        <v>165908.02300000002</v>
      </c>
      <c r="H10" s="6">
        <v>201535.862907</v>
      </c>
      <c r="I10" s="6">
        <v>229178.846197</v>
      </c>
      <c r="J10" s="6">
        <v>287324.155408</v>
      </c>
      <c r="K10" s="6">
        <v>331441.487358</v>
      </c>
      <c r="L10" s="6">
        <v>419637.34816719993</v>
      </c>
      <c r="M10" s="6">
        <v>547855.4096603701</v>
      </c>
      <c r="N10" s="6">
        <v>692561.05349307</v>
      </c>
      <c r="O10" s="6">
        <v>727797.4474075672</v>
      </c>
      <c r="P10" s="6">
        <v>825835.2938401499</v>
      </c>
      <c r="Q10" s="6">
        <v>979796.1804764012</v>
      </c>
      <c r="R10" s="6">
        <v>1155299.0261341701</v>
      </c>
      <c r="S10" s="6">
        <v>1316820.7267713107</v>
      </c>
    </row>
    <row r="11" spans="1:19" ht="12.75">
      <c r="A11" s="9" t="s">
        <v>31</v>
      </c>
      <c r="B11" s="6">
        <v>77272.8</v>
      </c>
      <c r="C11" s="6">
        <v>80359.03224883</v>
      </c>
      <c r="D11" s="6">
        <v>61198.37144616</v>
      </c>
      <c r="E11" s="6">
        <v>60253.05409954</v>
      </c>
      <c r="F11" s="6">
        <v>22087.055408</v>
      </c>
      <c r="G11" s="6">
        <v>24981.804559</v>
      </c>
      <c r="H11" s="6">
        <v>26018.35</v>
      </c>
      <c r="I11" s="6">
        <v>32019.709199999998</v>
      </c>
      <c r="J11" s="6">
        <v>25760.829230000003</v>
      </c>
      <c r="K11" s="19">
        <v>29977.731</v>
      </c>
      <c r="L11" s="19">
        <v>36329.81116488</v>
      </c>
      <c r="M11" s="19">
        <v>73996.12702502999</v>
      </c>
      <c r="N11" s="19">
        <v>83768.20479599002</v>
      </c>
      <c r="O11" s="19">
        <v>97397.18192914038</v>
      </c>
      <c r="P11" s="19">
        <v>131722.56965438143</v>
      </c>
      <c r="Q11" s="19">
        <v>151841.55953869998</v>
      </c>
      <c r="R11" s="19">
        <v>194127.98284586</v>
      </c>
      <c r="S11" s="19">
        <v>220151.607846607</v>
      </c>
    </row>
    <row r="12" spans="1:19" ht="12.75">
      <c r="A12" s="9" t="s">
        <v>25</v>
      </c>
      <c r="B12" s="5">
        <v>77910.481</v>
      </c>
      <c r="C12" s="5">
        <v>81684.344</v>
      </c>
      <c r="D12" s="5">
        <v>87360.10399999999</v>
      </c>
      <c r="E12" s="5">
        <v>87679.32029399999</v>
      </c>
      <c r="F12" s="5">
        <v>96356.1</v>
      </c>
      <c r="G12" s="5">
        <v>89867.19</v>
      </c>
      <c r="H12" s="5">
        <v>107597</v>
      </c>
      <c r="I12" s="5">
        <v>132220.9</v>
      </c>
      <c r="J12" s="5">
        <v>106561.4</v>
      </c>
      <c r="K12" s="19">
        <v>177795.61199999996</v>
      </c>
      <c r="L12" s="19">
        <v>245477.85670647</v>
      </c>
      <c r="M12" s="19">
        <v>304477.11565078</v>
      </c>
      <c r="N12" s="19">
        <v>366748.14507311</v>
      </c>
      <c r="O12" s="19">
        <v>376975.57812130003</v>
      </c>
      <c r="P12" s="19">
        <v>459863.1810433</v>
      </c>
      <c r="Q12" s="19">
        <v>509700.95101169095</v>
      </c>
      <c r="R12" s="19">
        <v>580944.380354295</v>
      </c>
      <c r="S12" s="19">
        <v>734685.8170228386</v>
      </c>
    </row>
    <row r="13" spans="1:19" ht="12.75">
      <c r="A13" s="9" t="s">
        <v>27</v>
      </c>
      <c r="B13" s="7">
        <v>29760.074999999997</v>
      </c>
      <c r="C13" s="7">
        <v>22465.921000000002</v>
      </c>
      <c r="D13" s="7">
        <v>25825.628</v>
      </c>
      <c r="E13" s="7">
        <v>22272.059842000002</v>
      </c>
      <c r="F13" s="7">
        <v>85765.81</v>
      </c>
      <c r="G13" s="7">
        <v>104776.672344</v>
      </c>
      <c r="H13" s="7">
        <v>102001.8</v>
      </c>
      <c r="I13" s="7">
        <v>120587.5</v>
      </c>
      <c r="J13" s="7">
        <v>127615.2</v>
      </c>
      <c r="K13" s="19">
        <v>126507.428</v>
      </c>
      <c r="L13" s="19">
        <v>311984.5750608</v>
      </c>
      <c r="M13" s="19">
        <v>440301.15272583</v>
      </c>
      <c r="N13" s="19">
        <v>475254.11662704</v>
      </c>
      <c r="O13" s="19">
        <v>533795.45448143</v>
      </c>
      <c r="P13" s="19">
        <v>614293.3834000699</v>
      </c>
      <c r="Q13" s="19">
        <v>583605.9923385701</v>
      </c>
      <c r="R13" s="19">
        <v>697393.4154504599</v>
      </c>
      <c r="S13" s="19">
        <v>761766.8900643231</v>
      </c>
    </row>
    <row r="14" spans="1:19" ht="12.75">
      <c r="A14" s="9" t="s">
        <v>52</v>
      </c>
      <c r="B14" s="7">
        <v>54909.401</v>
      </c>
      <c r="C14" s="7">
        <v>76444.773</v>
      </c>
      <c r="D14" s="7">
        <v>104978.885</v>
      </c>
      <c r="E14" s="7">
        <v>109311.75812799999</v>
      </c>
      <c r="F14" s="7">
        <v>182142.689</v>
      </c>
      <c r="G14" s="7">
        <v>208674.37</v>
      </c>
      <c r="H14" s="7">
        <v>250264.2</v>
      </c>
      <c r="I14" s="7">
        <v>306671.857587</v>
      </c>
      <c r="J14" s="7">
        <v>437667.3</v>
      </c>
      <c r="K14" s="19">
        <v>502437.27099999995</v>
      </c>
      <c r="L14" s="19">
        <v>463753.15184557997</v>
      </c>
      <c r="M14" s="19">
        <v>550066.01951711</v>
      </c>
      <c r="N14" s="19">
        <v>641377.9808667101</v>
      </c>
      <c r="O14" s="19">
        <v>759396.4722778329</v>
      </c>
      <c r="P14" s="19">
        <v>905610.80219132</v>
      </c>
      <c r="Q14" s="19">
        <v>1082917.710479548</v>
      </c>
      <c r="R14" s="19">
        <v>1213436.799507568</v>
      </c>
      <c r="S14" s="19">
        <v>1329477.4073229795</v>
      </c>
    </row>
    <row r="15" spans="1:19" ht="12.75">
      <c r="A15" s="9" t="s">
        <v>26</v>
      </c>
      <c r="B15" s="7">
        <v>12193.019</v>
      </c>
      <c r="C15" s="7">
        <v>9788.373</v>
      </c>
      <c r="D15" s="7">
        <v>4638.081</v>
      </c>
      <c r="E15" s="7">
        <v>22531.055628000002</v>
      </c>
      <c r="F15" s="7">
        <v>49541.38276</v>
      </c>
      <c r="G15" s="7">
        <v>53392.01477000001</v>
      </c>
      <c r="H15" s="7">
        <v>59204.29578</v>
      </c>
      <c r="I15" s="7">
        <v>68693.925</v>
      </c>
      <c r="J15" s="7">
        <v>77447.87826700001</v>
      </c>
      <c r="K15" s="19">
        <v>76879.276</v>
      </c>
      <c r="L15" s="19">
        <v>111235.45227103999</v>
      </c>
      <c r="M15" s="19">
        <v>220549.31066860998</v>
      </c>
      <c r="N15" s="19">
        <v>265344.7777232059</v>
      </c>
      <c r="O15" s="19">
        <v>273265.73902269</v>
      </c>
      <c r="P15" s="19">
        <v>356599.31957495003</v>
      </c>
      <c r="Q15" s="19">
        <v>439311.97916603205</v>
      </c>
      <c r="R15" s="19">
        <v>480024.8954944501</v>
      </c>
      <c r="S15" s="19">
        <v>801013.8535438805</v>
      </c>
    </row>
    <row r="16" spans="1:19" s="13" customFormat="1" ht="12.75">
      <c r="A16" s="37" t="s">
        <v>28</v>
      </c>
      <c r="B16" s="12">
        <f>SUM(B5:B15)</f>
        <v>506629.976</v>
      </c>
      <c r="C16" s="12">
        <f aca="true" t="shared" si="0" ref="C16:O16">SUM(C5:C15)</f>
        <v>560818.104788</v>
      </c>
      <c r="D16" s="12">
        <f t="shared" si="0"/>
        <v>616265.3199840001</v>
      </c>
      <c r="E16" s="12">
        <f t="shared" si="0"/>
        <v>707540.55177397</v>
      </c>
      <c r="F16" s="12">
        <f t="shared" si="0"/>
        <v>861327.072781</v>
      </c>
      <c r="G16" s="12">
        <f t="shared" si="0"/>
        <v>976608.234673</v>
      </c>
      <c r="H16" s="12">
        <f t="shared" si="0"/>
        <v>1144328.608687</v>
      </c>
      <c r="I16" s="12">
        <f t="shared" si="0"/>
        <v>1387748.4779840002</v>
      </c>
      <c r="J16" s="12">
        <f t="shared" si="0"/>
        <v>1683588.227838</v>
      </c>
      <c r="K16" s="20">
        <f t="shared" si="0"/>
        <v>2017941.68735</v>
      </c>
      <c r="L16" s="20">
        <f t="shared" si="0"/>
        <v>2617873.3589038197</v>
      </c>
      <c r="M16" s="20">
        <f t="shared" si="0"/>
        <v>3463610.21111935</v>
      </c>
      <c r="N16" s="20">
        <f t="shared" si="0"/>
        <v>4161630.9234133554</v>
      </c>
      <c r="O16" s="20">
        <f t="shared" si="0"/>
        <v>4570429.186126393</v>
      </c>
      <c r="P16" s="20">
        <f>SUM(P5:P15)</f>
        <v>5460132.915939865</v>
      </c>
      <c r="Q16" s="20">
        <f>SUM(Q5:Q15)</f>
        <v>6668641.682760824</v>
      </c>
      <c r="R16" s="20">
        <f>SUM(R5:R15)</f>
        <v>8031122.967061113</v>
      </c>
      <c r="S16" s="20">
        <f>SUM(S5:S15)</f>
        <v>9878731.36857949</v>
      </c>
    </row>
    <row r="17" spans="1:19" ht="12.75">
      <c r="A17" s="9" t="s">
        <v>32</v>
      </c>
      <c r="B17" s="6">
        <v>0</v>
      </c>
      <c r="C17" s="6">
        <v>0</v>
      </c>
      <c r="D17" s="6">
        <v>0</v>
      </c>
      <c r="E17" s="6">
        <v>20938.266015</v>
      </c>
      <c r="F17" s="6">
        <v>26563.12</v>
      </c>
      <c r="G17" s="6">
        <v>35011.76666666666</v>
      </c>
      <c r="H17" s="6">
        <v>36374.5</v>
      </c>
      <c r="I17" s="6">
        <v>48553.3296508901</v>
      </c>
      <c r="J17" s="6">
        <v>73916.3</v>
      </c>
      <c r="K17" s="19">
        <v>87850.977</v>
      </c>
      <c r="L17" s="19">
        <v>106713.34999999999</v>
      </c>
      <c r="M17" s="19">
        <v>120747.00971165668</v>
      </c>
      <c r="N17" s="19">
        <v>142178.01709451666</v>
      </c>
      <c r="O17" s="19">
        <v>163518.925</v>
      </c>
      <c r="P17" s="19">
        <v>174119.944776258</v>
      </c>
      <c r="Q17" s="19">
        <v>202628.69000271708</v>
      </c>
      <c r="R17" s="19">
        <v>376610.89999999997</v>
      </c>
      <c r="S17" s="19">
        <v>520326.847166978</v>
      </c>
    </row>
    <row r="18" spans="1:19" s="13" customFormat="1" ht="12.75">
      <c r="A18" s="11" t="s">
        <v>33</v>
      </c>
      <c r="B18" s="12">
        <f>B16-B17</f>
        <v>506629.976</v>
      </c>
      <c r="C18" s="12">
        <f aca="true" t="shared" si="1" ref="C18:O18">C16-C17</f>
        <v>560818.104788</v>
      </c>
      <c r="D18" s="12">
        <f t="shared" si="1"/>
        <v>616265.3199840001</v>
      </c>
      <c r="E18" s="12">
        <f t="shared" si="1"/>
        <v>686602.2857589701</v>
      </c>
      <c r="F18" s="12">
        <f t="shared" si="1"/>
        <v>834763.952781</v>
      </c>
      <c r="G18" s="12">
        <f t="shared" si="1"/>
        <v>941596.4680063333</v>
      </c>
      <c r="H18" s="12">
        <f t="shared" si="1"/>
        <v>1107954.108687</v>
      </c>
      <c r="I18" s="12">
        <f t="shared" si="1"/>
        <v>1339195.1483331101</v>
      </c>
      <c r="J18" s="12">
        <f t="shared" si="1"/>
        <v>1609671.927838</v>
      </c>
      <c r="K18" s="20">
        <f t="shared" si="1"/>
        <v>1930090.71035</v>
      </c>
      <c r="L18" s="20">
        <f t="shared" si="1"/>
        <v>2511160.0089038196</v>
      </c>
      <c r="M18" s="20">
        <f t="shared" si="1"/>
        <v>3342863.2014076933</v>
      </c>
      <c r="N18" s="20">
        <f t="shared" si="1"/>
        <v>4019452.9063188387</v>
      </c>
      <c r="O18" s="20">
        <f t="shared" si="1"/>
        <v>4406910.261126393</v>
      </c>
      <c r="P18" s="20">
        <f>P16-P17</f>
        <v>5286012.971163606</v>
      </c>
      <c r="Q18" s="20">
        <f>Q16-Q17</f>
        <v>6466012.992758107</v>
      </c>
      <c r="R18" s="20">
        <f>R16-R17</f>
        <v>7654512.067061112</v>
      </c>
      <c r="S18" s="20">
        <f>S16-S17</f>
        <v>9358404.521412512</v>
      </c>
    </row>
    <row r="19" spans="1:19" ht="12.75">
      <c r="A19" s="9" t="s">
        <v>34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15567.410127</v>
      </c>
      <c r="K19" s="19">
        <v>38501.945</v>
      </c>
      <c r="L19" s="19">
        <v>64488.58556481</v>
      </c>
      <c r="M19" s="19">
        <v>33705.12018092</v>
      </c>
      <c r="N19" s="19">
        <v>32511.01844025</v>
      </c>
      <c r="O19" s="19">
        <v>31023.177136220005</v>
      </c>
      <c r="P19" s="19">
        <v>29134.60218405</v>
      </c>
      <c r="Q19" s="19">
        <v>36586.69889426</v>
      </c>
      <c r="R19" s="19">
        <v>84786.35110532</v>
      </c>
      <c r="S19" s="19">
        <v>24642.13301686</v>
      </c>
    </row>
    <row r="20" spans="1:19" s="13" customFormat="1" ht="12.75">
      <c r="A20" s="11" t="s">
        <v>35</v>
      </c>
      <c r="B20" s="12">
        <f>B18+B19</f>
        <v>506629.976</v>
      </c>
      <c r="C20" s="12">
        <f aca="true" t="shared" si="2" ref="C20:O20">C18+C19</f>
        <v>560818.104788</v>
      </c>
      <c r="D20" s="12">
        <f t="shared" si="2"/>
        <v>616265.3199840001</v>
      </c>
      <c r="E20" s="12">
        <f t="shared" si="2"/>
        <v>686602.2857589701</v>
      </c>
      <c r="F20" s="12">
        <f t="shared" si="2"/>
        <v>834763.952781</v>
      </c>
      <c r="G20" s="12">
        <f t="shared" si="2"/>
        <v>941596.4680063333</v>
      </c>
      <c r="H20" s="12">
        <f t="shared" si="2"/>
        <v>1107954.108687</v>
      </c>
      <c r="I20" s="12">
        <f t="shared" si="2"/>
        <v>1339195.1483331101</v>
      </c>
      <c r="J20" s="12">
        <f t="shared" si="2"/>
        <v>1625239.337965</v>
      </c>
      <c r="K20" s="20">
        <f t="shared" si="2"/>
        <v>1968592.6553500001</v>
      </c>
      <c r="L20" s="20">
        <f t="shared" si="2"/>
        <v>2575648.5944686295</v>
      </c>
      <c r="M20" s="20">
        <f t="shared" si="2"/>
        <v>3376568.321588613</v>
      </c>
      <c r="N20" s="20">
        <f t="shared" si="2"/>
        <v>4051963.9247590885</v>
      </c>
      <c r="O20" s="20">
        <f t="shared" si="2"/>
        <v>4437933.4382626135</v>
      </c>
      <c r="P20" s="20">
        <f>P18+P19</f>
        <v>5315147.573347656</v>
      </c>
      <c r="Q20" s="20">
        <f>Q18+Q19</f>
        <v>6502599.691652368</v>
      </c>
      <c r="R20" s="20">
        <f>R18+R19</f>
        <v>7739298.4181664325</v>
      </c>
      <c r="S20" s="20">
        <f>S18+S19</f>
        <v>9383046.654429372</v>
      </c>
    </row>
    <row r="21" spans="1:15" ht="12.75">
      <c r="A21" s="1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9" ht="18">
      <c r="A24" s="34" t="s">
        <v>37</v>
      </c>
      <c r="B24" s="21"/>
      <c r="C24" s="21"/>
      <c r="D24" s="21"/>
      <c r="E24" s="21"/>
      <c r="F24" s="21"/>
      <c r="G24" s="21"/>
      <c r="H24" s="21"/>
      <c r="O24" s="29"/>
      <c r="S24" s="30" t="s">
        <v>12</v>
      </c>
    </row>
    <row r="25" spans="1:19" ht="15.75">
      <c r="A25" s="10" t="s">
        <v>20</v>
      </c>
      <c r="B25" s="14" t="s">
        <v>10</v>
      </c>
      <c r="C25" s="14" t="s">
        <v>11</v>
      </c>
      <c r="D25" s="14" t="s">
        <v>0</v>
      </c>
      <c r="E25" s="14" t="s">
        <v>1</v>
      </c>
      <c r="F25" s="14" t="s">
        <v>2</v>
      </c>
      <c r="G25" s="14" t="s">
        <v>3</v>
      </c>
      <c r="H25" s="14" t="s">
        <v>4</v>
      </c>
      <c r="I25" s="14" t="s">
        <v>5</v>
      </c>
      <c r="J25" s="14" t="s">
        <v>6</v>
      </c>
      <c r="K25" s="14" t="s">
        <v>7</v>
      </c>
      <c r="L25" s="14" t="s">
        <v>8</v>
      </c>
      <c r="M25" s="17" t="s">
        <v>9</v>
      </c>
      <c r="N25" s="17" t="s">
        <v>13</v>
      </c>
      <c r="O25" s="17" t="s">
        <v>14</v>
      </c>
      <c r="P25" s="31" t="s">
        <v>15</v>
      </c>
      <c r="Q25" s="36" t="s">
        <v>16</v>
      </c>
      <c r="R25" s="36" t="s">
        <v>17</v>
      </c>
      <c r="S25" s="36" t="s">
        <v>18</v>
      </c>
    </row>
    <row r="26" spans="1:19" ht="12.75">
      <c r="A26" s="8" t="s">
        <v>21</v>
      </c>
      <c r="B26" s="19">
        <v>325.6</v>
      </c>
      <c r="C26" s="19">
        <v>601.4</v>
      </c>
      <c r="D26" s="19">
        <v>763.0760000000001</v>
      </c>
      <c r="E26" s="19">
        <v>1034.8</v>
      </c>
      <c r="F26" s="19">
        <v>1286.95</v>
      </c>
      <c r="G26" s="19">
        <v>1665.9</v>
      </c>
      <c r="H26" s="19">
        <v>1929.7</v>
      </c>
      <c r="I26" s="19">
        <v>2463.4</v>
      </c>
      <c r="J26" s="19">
        <v>2853</v>
      </c>
      <c r="K26" s="19">
        <v>3631</v>
      </c>
      <c r="L26" s="19">
        <v>5669.97</v>
      </c>
      <c r="M26" s="19">
        <v>6000.3</v>
      </c>
      <c r="N26" s="19">
        <v>8810.9</v>
      </c>
      <c r="O26" s="19">
        <v>11828.70284851</v>
      </c>
      <c r="P26" s="19">
        <v>13319.9</v>
      </c>
      <c r="Q26" s="19">
        <v>17591.8178</v>
      </c>
      <c r="R26" s="19">
        <v>20134.700119909998</v>
      </c>
      <c r="S26" s="19">
        <v>27394.6680104</v>
      </c>
    </row>
    <row r="27" spans="1:19" ht="12.75">
      <c r="A27" s="18" t="s">
        <v>24</v>
      </c>
      <c r="B27" s="19">
        <v>349.9</v>
      </c>
      <c r="C27" s="19">
        <v>490.8</v>
      </c>
      <c r="D27" s="19">
        <v>544.676</v>
      </c>
      <c r="E27" s="19">
        <v>600.7</v>
      </c>
      <c r="F27" s="19">
        <v>739.14</v>
      </c>
      <c r="G27" s="19">
        <v>955.5</v>
      </c>
      <c r="H27" s="19">
        <v>1484.5</v>
      </c>
      <c r="I27" s="19">
        <v>1556.4</v>
      </c>
      <c r="J27" s="19">
        <v>1776.009716</v>
      </c>
      <c r="K27" s="19">
        <v>2440.602</v>
      </c>
      <c r="L27" s="19">
        <v>2365.93</v>
      </c>
      <c r="M27" s="19">
        <v>3662.7</v>
      </c>
      <c r="N27" s="19">
        <v>3608.69</v>
      </c>
      <c r="O27" s="19">
        <v>5420.89805738</v>
      </c>
      <c r="P27" s="19">
        <v>5000.4</v>
      </c>
      <c r="Q27" s="19">
        <v>6613.1612000000005</v>
      </c>
      <c r="R27" s="19">
        <v>8896.31594437</v>
      </c>
      <c r="S27" s="19">
        <v>9149.45332143</v>
      </c>
    </row>
    <row r="28" spans="1:19" ht="12.75">
      <c r="A28" s="8" t="s">
        <v>30</v>
      </c>
      <c r="B28" s="19">
        <v>295.6</v>
      </c>
      <c r="C28" s="19">
        <v>361</v>
      </c>
      <c r="D28" s="19">
        <v>320.576</v>
      </c>
      <c r="E28" s="19">
        <v>316.6</v>
      </c>
      <c r="F28" s="19">
        <v>487.4</v>
      </c>
      <c r="G28" s="19">
        <v>450.7</v>
      </c>
      <c r="H28" s="19">
        <v>571.1</v>
      </c>
      <c r="I28" s="19">
        <v>569.1</v>
      </c>
      <c r="J28" s="19">
        <v>572</v>
      </c>
      <c r="K28" s="19">
        <v>712.6</v>
      </c>
      <c r="L28" s="19">
        <v>906.5587999999999</v>
      </c>
      <c r="M28" s="19">
        <v>1270.7</v>
      </c>
      <c r="N28" s="19">
        <v>1252.4</v>
      </c>
      <c r="O28" s="19">
        <v>1876.196526</v>
      </c>
      <c r="P28" s="19">
        <v>1924.9</v>
      </c>
      <c r="Q28" s="19">
        <v>2896.4774</v>
      </c>
      <c r="R28" s="19">
        <v>3659.7795142500004</v>
      </c>
      <c r="S28" s="19">
        <v>3918.62247247</v>
      </c>
    </row>
    <row r="29" spans="1:19" ht="12.75">
      <c r="A29" s="18" t="s">
        <v>38</v>
      </c>
      <c r="B29" s="19">
        <v>127.8</v>
      </c>
      <c r="C29" s="19">
        <v>129.7</v>
      </c>
      <c r="D29" s="19">
        <v>288.852</v>
      </c>
      <c r="E29" s="19">
        <v>261.1</v>
      </c>
      <c r="F29" s="19">
        <v>270.35</v>
      </c>
      <c r="G29" s="19">
        <v>534.8301</v>
      </c>
      <c r="H29" s="19">
        <v>407.9</v>
      </c>
      <c r="I29" s="19">
        <v>398.2</v>
      </c>
      <c r="J29" s="19">
        <v>542.3</v>
      </c>
      <c r="K29" s="19">
        <v>1086.3</v>
      </c>
      <c r="L29" s="19">
        <v>1129.49</v>
      </c>
      <c r="M29" s="19">
        <v>2659.9</v>
      </c>
      <c r="N29" s="19">
        <v>6295.5</v>
      </c>
      <c r="O29" s="19">
        <v>5476.59416323</v>
      </c>
      <c r="P29" s="19">
        <v>7425.299999999999</v>
      </c>
      <c r="Q29" s="19">
        <v>5467.398000000001</v>
      </c>
      <c r="R29" s="19">
        <v>7352.95298512</v>
      </c>
      <c r="S29" s="19">
        <v>8596.96888419</v>
      </c>
    </row>
    <row r="30" spans="1:19" ht="12.75">
      <c r="A30" s="18" t="s">
        <v>39</v>
      </c>
      <c r="B30" s="19">
        <v>7539.4</v>
      </c>
      <c r="C30" s="19">
        <v>10523</v>
      </c>
      <c r="D30" s="19">
        <v>12474.2</v>
      </c>
      <c r="E30" s="19">
        <v>17855.9</v>
      </c>
      <c r="F30" s="19">
        <v>10329.58</v>
      </c>
      <c r="G30" s="19">
        <v>8006</v>
      </c>
      <c r="H30" s="19">
        <v>8069.3</v>
      </c>
      <c r="I30" s="19">
        <v>6961.6</v>
      </c>
      <c r="J30" s="19">
        <v>5956</v>
      </c>
      <c r="K30" s="19">
        <v>5770.85</v>
      </c>
      <c r="L30" s="19">
        <v>8600.83</v>
      </c>
      <c r="M30" s="19">
        <v>10974.4</v>
      </c>
      <c r="N30" s="19">
        <v>14122.184583999999</v>
      </c>
      <c r="O30" s="19">
        <v>14580.126359869999</v>
      </c>
      <c r="P30" s="19">
        <v>20949.690000000002</v>
      </c>
      <c r="Q30" s="19">
        <v>22858.564149110003</v>
      </c>
      <c r="R30" s="19">
        <v>24928.643061620005</v>
      </c>
      <c r="S30" s="19">
        <v>33771.77414825</v>
      </c>
    </row>
    <row r="31" spans="1:19" ht="12.75">
      <c r="A31" s="18" t="s">
        <v>40</v>
      </c>
      <c r="B31" s="19">
        <v>2531.3</v>
      </c>
      <c r="C31" s="19">
        <v>416.9</v>
      </c>
      <c r="D31" s="19">
        <v>1617.8</v>
      </c>
      <c r="E31" s="19">
        <v>2453.5</v>
      </c>
      <c r="F31" s="19">
        <v>647.2</v>
      </c>
      <c r="G31" s="19">
        <v>1500.3</v>
      </c>
      <c r="H31" s="19">
        <v>2210.7</v>
      </c>
      <c r="I31" s="19">
        <v>2065.8</v>
      </c>
      <c r="J31" s="19">
        <v>2496.7999999999997</v>
      </c>
      <c r="K31" s="19">
        <v>2382.815035</v>
      </c>
      <c r="L31" s="19">
        <v>3623.59</v>
      </c>
      <c r="M31" s="19">
        <v>4168.8</v>
      </c>
      <c r="N31" s="19">
        <v>4448.84</v>
      </c>
      <c r="O31" s="19">
        <v>5176.217238</v>
      </c>
      <c r="P31" s="19">
        <v>6102.7300000000005</v>
      </c>
      <c r="Q31" s="19">
        <v>8002.643061500001</v>
      </c>
      <c r="R31" s="19">
        <v>8355.988221380001</v>
      </c>
      <c r="S31" s="19">
        <v>10894.0475706</v>
      </c>
    </row>
    <row r="32" spans="1:19" ht="12.75">
      <c r="A32" s="18" t="s">
        <v>53</v>
      </c>
      <c r="B32" s="19">
        <v>4638.7</v>
      </c>
      <c r="C32" s="19">
        <v>7389.8</v>
      </c>
      <c r="D32" s="19">
        <v>9209.6</v>
      </c>
      <c r="E32" s="19">
        <v>15345.8</v>
      </c>
      <c r="F32" s="19">
        <v>8752.94</v>
      </c>
      <c r="G32" s="19">
        <v>6427.9</v>
      </c>
      <c r="H32" s="19">
        <v>6453.1</v>
      </c>
      <c r="I32" s="19">
        <v>6643.8</v>
      </c>
      <c r="J32" s="19">
        <v>5767.4</v>
      </c>
      <c r="K32" s="19">
        <v>5270.5</v>
      </c>
      <c r="L32" s="19">
        <v>7106.21</v>
      </c>
      <c r="M32" s="19">
        <v>9616.5</v>
      </c>
      <c r="N32" s="19">
        <v>13224.628</v>
      </c>
      <c r="O32" s="19">
        <v>13661.682401099999</v>
      </c>
      <c r="P32" s="19">
        <v>18498.300000000003</v>
      </c>
      <c r="Q32" s="19">
        <v>24814.08036812</v>
      </c>
      <c r="R32" s="19">
        <v>26848.600951690005</v>
      </c>
      <c r="S32" s="19">
        <v>38268.10038583999</v>
      </c>
    </row>
    <row r="33" spans="1:19" ht="12.75">
      <c r="A33" s="18" t="s">
        <v>38</v>
      </c>
      <c r="B33" s="19">
        <v>863.1</v>
      </c>
      <c r="C33" s="19">
        <v>763.4000000000001</v>
      </c>
      <c r="D33" s="19">
        <v>676.4</v>
      </c>
      <c r="E33" s="19">
        <v>741.633092</v>
      </c>
      <c r="F33" s="19">
        <v>666.519</v>
      </c>
      <c r="G33" s="19">
        <v>1108.5246009999998</v>
      </c>
      <c r="H33" s="19">
        <v>873.4</v>
      </c>
      <c r="I33" s="19">
        <v>958.2</v>
      </c>
      <c r="J33" s="19">
        <v>771.3939549999997</v>
      </c>
      <c r="K33" s="19">
        <v>886.504687</v>
      </c>
      <c r="L33" s="19">
        <v>1092.3690000000001</v>
      </c>
      <c r="M33" s="19">
        <v>1504.7478919999999</v>
      </c>
      <c r="N33" s="19">
        <v>2182.659</v>
      </c>
      <c r="O33" s="19">
        <v>2069.50421387</v>
      </c>
      <c r="P33" s="19">
        <v>3134.1298999999995</v>
      </c>
      <c r="Q33" s="19">
        <v>3422.2492</v>
      </c>
      <c r="R33" s="19">
        <v>3689.32453937</v>
      </c>
      <c r="S33" s="19">
        <v>4697.15477949</v>
      </c>
    </row>
    <row r="34" spans="1:19" ht="12.75">
      <c r="A34" s="10" t="s">
        <v>41</v>
      </c>
      <c r="B34" s="20">
        <f>SUM(B26:B33)</f>
        <v>16671.399999999998</v>
      </c>
      <c r="C34" s="20">
        <f aca="true" t="shared" si="3" ref="C34:N34">SUM(C26:C33)</f>
        <v>20676</v>
      </c>
      <c r="D34" s="20">
        <f t="shared" si="3"/>
        <v>25895.18</v>
      </c>
      <c r="E34" s="20">
        <f t="shared" si="3"/>
        <v>38610.033092</v>
      </c>
      <c r="F34" s="20">
        <f t="shared" si="3"/>
        <v>23180.079</v>
      </c>
      <c r="G34" s="20">
        <f t="shared" si="3"/>
        <v>20649.654701</v>
      </c>
      <c r="H34" s="20">
        <f t="shared" si="3"/>
        <v>21999.700000000004</v>
      </c>
      <c r="I34" s="20">
        <f t="shared" si="3"/>
        <v>21616.5</v>
      </c>
      <c r="J34" s="20">
        <f t="shared" si="3"/>
        <v>20734.903671</v>
      </c>
      <c r="K34" s="20">
        <f t="shared" si="3"/>
        <v>22181.171722</v>
      </c>
      <c r="L34" s="20">
        <f t="shared" si="3"/>
        <v>30494.947799999998</v>
      </c>
      <c r="M34" s="20">
        <f t="shared" si="3"/>
        <v>39858.047892</v>
      </c>
      <c r="N34" s="20">
        <f t="shared" si="3"/>
        <v>53945.801583999986</v>
      </c>
      <c r="O34" s="20">
        <f>SUM(O26:O33)</f>
        <v>60089.92180796</v>
      </c>
      <c r="P34" s="20">
        <f>SUM(P26:P33)</f>
        <v>76355.3499</v>
      </c>
      <c r="Q34" s="20">
        <f>SUM(Q26:Q33)</f>
        <v>91666.39117873002</v>
      </c>
      <c r="R34" s="20">
        <f>SUM(R26:R33)</f>
        <v>103866.30533771002</v>
      </c>
      <c r="S34" s="20">
        <f>SUM(S26:S33)</f>
        <v>136690.78957266998</v>
      </c>
    </row>
    <row r="35" spans="1:15" ht="12.75">
      <c r="A35" s="1" t="s">
        <v>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</row>
    <row r="36" spans="1:15" ht="12.7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6" ht="12.7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35"/>
    </row>
    <row r="38" spans="1:15" ht="12.7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9:15" ht="12.75">
      <c r="I42" s="16"/>
      <c r="J42" s="16"/>
      <c r="K42" s="16"/>
      <c r="L42" s="16"/>
      <c r="M42" s="16"/>
      <c r="N42" s="16"/>
      <c r="O42" s="16"/>
    </row>
    <row r="43" spans="1:15" ht="18">
      <c r="A43" s="32" t="s">
        <v>46</v>
      </c>
      <c r="B43" s="22"/>
      <c r="C43" s="22"/>
      <c r="D43" s="22"/>
      <c r="E43" s="22"/>
      <c r="F43" s="22"/>
      <c r="G43" s="22"/>
      <c r="H43" s="22"/>
      <c r="I43" s="16"/>
      <c r="J43" s="16"/>
      <c r="K43" s="16"/>
      <c r="L43" s="16"/>
      <c r="M43" s="16"/>
      <c r="N43" s="16"/>
      <c r="O43" s="16"/>
    </row>
    <row r="44" spans="1:19" ht="15.75">
      <c r="A44" s="10" t="s">
        <v>20</v>
      </c>
      <c r="B44" s="14" t="s">
        <v>10</v>
      </c>
      <c r="C44" s="14" t="s">
        <v>11</v>
      </c>
      <c r="D44" s="14" t="s">
        <v>0</v>
      </c>
      <c r="E44" s="14" t="s">
        <v>1</v>
      </c>
      <c r="F44" s="14" t="s">
        <v>2</v>
      </c>
      <c r="G44" s="14" t="s">
        <v>3</v>
      </c>
      <c r="H44" s="14" t="s">
        <v>4</v>
      </c>
      <c r="I44" s="14" t="s">
        <v>5</v>
      </c>
      <c r="J44" s="14" t="s">
        <v>6</v>
      </c>
      <c r="K44" s="14" t="s">
        <v>7</v>
      </c>
      <c r="L44" s="14" t="s">
        <v>8</v>
      </c>
      <c r="M44" s="17" t="s">
        <v>9</v>
      </c>
      <c r="N44" s="17" t="s">
        <v>13</v>
      </c>
      <c r="O44" s="17" t="s">
        <v>14</v>
      </c>
      <c r="P44" s="31" t="s">
        <v>15</v>
      </c>
      <c r="Q44" s="36" t="s">
        <v>16</v>
      </c>
      <c r="R44" s="36" t="s">
        <v>17</v>
      </c>
      <c r="S44" s="36" t="s">
        <v>18</v>
      </c>
    </row>
    <row r="45" spans="1:19" s="3" customFormat="1" ht="12.75">
      <c r="A45" s="8" t="s">
        <v>21</v>
      </c>
      <c r="B45" s="25">
        <f>B5/B$16</f>
        <v>0.07571166693065948</v>
      </c>
      <c r="C45" s="25">
        <f aca="true" t="shared" si="4" ref="C45:M45">C5/C$16</f>
        <v>0.08509390449874993</v>
      </c>
      <c r="D45" s="25">
        <f t="shared" si="4"/>
        <v>0.0890230840320925</v>
      </c>
      <c r="E45" s="25">
        <f t="shared" si="4"/>
        <v>0.10358488126969334</v>
      </c>
      <c r="F45" s="25">
        <f t="shared" si="4"/>
        <v>0.10767576328531472</v>
      </c>
      <c r="G45" s="25">
        <f t="shared" si="4"/>
        <v>0.1193593048486126</v>
      </c>
      <c r="H45" s="25">
        <f t="shared" si="4"/>
        <v>0.12207542391191724</v>
      </c>
      <c r="I45" s="25">
        <f t="shared" si="4"/>
        <v>0.13203884054421036</v>
      </c>
      <c r="J45" s="25">
        <f t="shared" si="4"/>
        <v>0.13904510223477595</v>
      </c>
      <c r="K45" s="25">
        <f t="shared" si="4"/>
        <v>0.14286150031351152</v>
      </c>
      <c r="L45" s="25">
        <f t="shared" si="4"/>
        <v>0.15608532313176435</v>
      </c>
      <c r="M45" s="25">
        <f t="shared" si="4"/>
        <v>0.147873759068711</v>
      </c>
      <c r="N45" s="25">
        <f aca="true" t="shared" si="5" ref="N45:P55">N5/N$16</f>
        <v>0.15913746011017246</v>
      </c>
      <c r="O45" s="25">
        <f t="shared" si="5"/>
        <v>0.16264408780552864</v>
      </c>
      <c r="P45" s="25">
        <f t="shared" si="5"/>
        <v>0.17004510119908878</v>
      </c>
      <c r="Q45" s="25">
        <f aca="true" t="shared" si="6" ref="Q45:S55">Q5/Q$16</f>
        <v>0.16937013347269358</v>
      </c>
      <c r="R45" s="25">
        <f t="shared" si="6"/>
        <v>0.17377494813131025</v>
      </c>
      <c r="S45" s="25">
        <f t="shared" si="6"/>
        <v>0.16462292937935616</v>
      </c>
    </row>
    <row r="46" spans="1:19" s="3" customFormat="1" ht="12.75">
      <c r="A46" s="8" t="s">
        <v>24</v>
      </c>
      <c r="B46" s="25">
        <f aca="true" t="shared" si="7" ref="B46:M55">B6/B$16</f>
        <v>0.10794801450911383</v>
      </c>
      <c r="C46" s="25">
        <f t="shared" si="7"/>
        <v>0.11549684493064882</v>
      </c>
      <c r="D46" s="25">
        <f t="shared" si="7"/>
        <v>0.10512885387203363</v>
      </c>
      <c r="E46" s="25">
        <f t="shared" si="7"/>
        <v>0.07702968006335703</v>
      </c>
      <c r="F46" s="25">
        <f t="shared" si="7"/>
        <v>0.05414222015503412</v>
      </c>
      <c r="G46" s="25">
        <f t="shared" si="7"/>
        <v>0.0584234782938365</v>
      </c>
      <c r="H46" s="25">
        <f t="shared" si="7"/>
        <v>0.06850313747721873</v>
      </c>
      <c r="I46" s="25">
        <f t="shared" si="7"/>
        <v>0.07859644721675388</v>
      </c>
      <c r="J46" s="25">
        <f t="shared" si="7"/>
        <v>0.09072535391694216</v>
      </c>
      <c r="K46" s="25">
        <f t="shared" si="7"/>
        <v>0.10076142015036013</v>
      </c>
      <c r="L46" s="25">
        <f t="shared" si="7"/>
        <v>0.10207939742359708</v>
      </c>
      <c r="M46" s="25">
        <f t="shared" si="7"/>
        <v>0.10816462153615605</v>
      </c>
      <c r="N46" s="25">
        <f t="shared" si="5"/>
        <v>0.09965607980702632</v>
      </c>
      <c r="O46" s="25">
        <f t="shared" si="5"/>
        <v>0.09151618416331486</v>
      </c>
      <c r="P46" s="25">
        <f t="shared" si="5"/>
        <v>0.09845210206918166</v>
      </c>
      <c r="Q46" s="25">
        <f t="shared" si="6"/>
        <v>0.11694366685685156</v>
      </c>
      <c r="R46" s="25">
        <f t="shared" si="6"/>
        <v>0.12946196789766803</v>
      </c>
      <c r="S46" s="25">
        <f t="shared" si="6"/>
        <v>0.1502114227674327</v>
      </c>
    </row>
    <row r="47" spans="1:19" s="3" customFormat="1" ht="12.75">
      <c r="A47" s="8" t="s">
        <v>30</v>
      </c>
      <c r="B47" s="25">
        <f t="shared" si="7"/>
        <v>0.017997158541601967</v>
      </c>
      <c r="C47" s="25">
        <f t="shared" si="7"/>
        <v>0.017418879054720962</v>
      </c>
      <c r="D47" s="25">
        <f t="shared" si="7"/>
        <v>0.017086521388666464</v>
      </c>
      <c r="E47" s="25">
        <f t="shared" si="7"/>
        <v>0.01696851614921344</v>
      </c>
      <c r="F47" s="25">
        <f t="shared" si="7"/>
        <v>0.015006738332589802</v>
      </c>
      <c r="G47" s="25">
        <f t="shared" si="7"/>
        <v>0.01434186145756777</v>
      </c>
      <c r="H47" s="25">
        <f t="shared" si="7"/>
        <v>0.013514037735842269</v>
      </c>
      <c r="I47" s="25">
        <f t="shared" si="7"/>
        <v>0.013182359981093716</v>
      </c>
      <c r="J47" s="25">
        <f t="shared" si="7"/>
        <v>0.01548354389866186</v>
      </c>
      <c r="K47" s="25">
        <f t="shared" si="7"/>
        <v>0.01557711017966993</v>
      </c>
      <c r="L47" s="25">
        <f t="shared" si="7"/>
        <v>0.011908197209498908</v>
      </c>
      <c r="M47" s="25">
        <f t="shared" si="7"/>
        <v>0.010482355082795696</v>
      </c>
      <c r="N47" s="25">
        <f t="shared" si="5"/>
        <v>0.010118562192443233</v>
      </c>
      <c r="O47" s="25">
        <f t="shared" si="5"/>
        <v>0.010640580958082142</v>
      </c>
      <c r="P47" s="25">
        <f t="shared" si="5"/>
        <v>0.01069623002457386</v>
      </c>
      <c r="Q47" s="25">
        <f t="shared" si="6"/>
        <v>0.009862328583906435</v>
      </c>
      <c r="R47" s="25">
        <f t="shared" si="6"/>
        <v>0.008704757404288917</v>
      </c>
      <c r="S47" s="25">
        <f t="shared" si="6"/>
        <v>0.008847395561410185</v>
      </c>
    </row>
    <row r="48" spans="1:19" s="4" customFormat="1" ht="12.75">
      <c r="A48" s="9" t="s">
        <v>42</v>
      </c>
      <c r="B48" s="25">
        <f t="shared" si="7"/>
        <v>0.04627104812290064</v>
      </c>
      <c r="C48" s="25">
        <f t="shared" si="7"/>
        <v>0.048627688580612186</v>
      </c>
      <c r="D48" s="25">
        <f t="shared" si="7"/>
        <v>0.04829138094736965</v>
      </c>
      <c r="E48" s="25">
        <f t="shared" si="7"/>
        <v>0.10143179756844047</v>
      </c>
      <c r="F48" s="25">
        <f t="shared" si="7"/>
        <v>0.07441585899889283</v>
      </c>
      <c r="G48" s="25">
        <f t="shared" si="7"/>
        <v>0.07018220568552709</v>
      </c>
      <c r="H48" s="25">
        <f t="shared" si="7"/>
        <v>0.06894435689283687</v>
      </c>
      <c r="I48" s="25">
        <f t="shared" si="7"/>
        <v>0.06838734936886322</v>
      </c>
      <c r="J48" s="25">
        <f t="shared" si="7"/>
        <v>0.05819072729310323</v>
      </c>
      <c r="K48" s="25">
        <f t="shared" si="7"/>
        <v>0.05688440291391357</v>
      </c>
      <c r="L48" s="25">
        <f t="shared" si="7"/>
        <v>0.0559551401237747</v>
      </c>
      <c r="M48" s="25">
        <f t="shared" si="7"/>
        <v>0.05272680999671446</v>
      </c>
      <c r="N48" s="25">
        <f t="shared" si="5"/>
        <v>0.055443462096498156</v>
      </c>
      <c r="O48" s="25">
        <f t="shared" si="5"/>
        <v>0.06295279232908843</v>
      </c>
      <c r="P48" s="25">
        <f t="shared" si="5"/>
        <v>0.05778172634056602</v>
      </c>
      <c r="Q48" s="25">
        <f t="shared" si="6"/>
        <v>0.07444040393516824</v>
      </c>
      <c r="R48" s="25">
        <f t="shared" si="6"/>
        <v>0.08020986187596615</v>
      </c>
      <c r="S48" s="25">
        <f t="shared" si="6"/>
        <v>0.0779506742160201</v>
      </c>
    </row>
    <row r="49" spans="1:19" s="4" customFormat="1" ht="12.75">
      <c r="A49" s="9" t="s">
        <v>29</v>
      </c>
      <c r="B49" s="25">
        <f t="shared" si="7"/>
        <v>0.1222258905580431</v>
      </c>
      <c r="C49" s="25">
        <f t="shared" si="7"/>
        <v>0.14047894075376102</v>
      </c>
      <c r="D49" s="25">
        <f t="shared" si="7"/>
        <v>0.09390765977258386</v>
      </c>
      <c r="E49" s="25">
        <f t="shared" si="7"/>
        <v>0.09463759574531204</v>
      </c>
      <c r="F49" s="25">
        <f t="shared" si="7"/>
        <v>0.08010722375789467</v>
      </c>
      <c r="G49" s="25">
        <f t="shared" si="7"/>
        <v>0.07458172828574215</v>
      </c>
      <c r="H49" s="25">
        <f t="shared" si="7"/>
        <v>0.07450927937372</v>
      </c>
      <c r="I49" s="25">
        <f t="shared" si="7"/>
        <v>0.06692041207273491</v>
      </c>
      <c r="J49" s="25">
        <f t="shared" si="7"/>
        <v>0.0655359145149694</v>
      </c>
      <c r="K49" s="25">
        <f t="shared" si="7"/>
        <v>0.06693103554016333</v>
      </c>
      <c r="L49" s="25">
        <f t="shared" si="7"/>
        <v>0.06721295210388538</v>
      </c>
      <c r="M49" s="25">
        <f t="shared" si="7"/>
        <v>0.06369539391475652</v>
      </c>
      <c r="N49" s="25">
        <f t="shared" si="5"/>
        <v>0.06889810844100426</v>
      </c>
      <c r="O49" s="25">
        <f t="shared" si="5"/>
        <v>0.0664765767887401</v>
      </c>
      <c r="P49" s="25">
        <f t="shared" si="5"/>
        <v>0.05975664151228027</v>
      </c>
      <c r="Q49" s="25">
        <f t="shared" si="6"/>
        <v>0.0674737783015801</v>
      </c>
      <c r="R49" s="25">
        <f t="shared" si="6"/>
        <v>0.06978840540517214</v>
      </c>
      <c r="S49" s="25">
        <f t="shared" si="6"/>
        <v>0.07563686398870617</v>
      </c>
    </row>
    <row r="50" spans="1:19" ht="12.75">
      <c r="A50" s="9" t="s">
        <v>51</v>
      </c>
      <c r="B50" s="25">
        <f t="shared" si="7"/>
        <v>0.13235142643829664</v>
      </c>
      <c r="C50" s="25">
        <f t="shared" si="7"/>
        <v>0.11012036322252028</v>
      </c>
      <c r="D50" s="25">
        <f t="shared" si="7"/>
        <v>0.18572029414394356</v>
      </c>
      <c r="E50" s="25">
        <f t="shared" si="7"/>
        <v>0.17945009239384363</v>
      </c>
      <c r="F50" s="25">
        <f t="shared" si="7"/>
        <v>0.1625807495088514</v>
      </c>
      <c r="G50" s="25">
        <f t="shared" si="7"/>
        <v>0.16988185959291177</v>
      </c>
      <c r="H50" s="25">
        <f t="shared" si="7"/>
        <v>0.1761171235054953</v>
      </c>
      <c r="I50" s="25">
        <f t="shared" si="7"/>
        <v>0.16514436861781395</v>
      </c>
      <c r="J50" s="25">
        <f t="shared" si="7"/>
        <v>0.1706617750451788</v>
      </c>
      <c r="K50" s="25">
        <f t="shared" si="7"/>
        <v>0.16424730676596278</v>
      </c>
      <c r="L50" s="25">
        <f t="shared" si="7"/>
        <v>0.16029703909852783</v>
      </c>
      <c r="M50" s="25">
        <f t="shared" si="7"/>
        <v>0.1581746721676621</v>
      </c>
      <c r="N50" s="25">
        <f t="shared" si="5"/>
        <v>0.1664157793514841</v>
      </c>
      <c r="O50" s="25">
        <f t="shared" si="5"/>
        <v>0.15924050406837226</v>
      </c>
      <c r="P50" s="25">
        <f t="shared" si="5"/>
        <v>0.15124820339616166</v>
      </c>
      <c r="Q50" s="25">
        <f t="shared" si="6"/>
        <v>0.14692589991891192</v>
      </c>
      <c r="R50" s="25">
        <f t="shared" si="6"/>
        <v>0.14385273776438479</v>
      </c>
      <c r="S50" s="25">
        <f t="shared" si="6"/>
        <v>0.13329856614581298</v>
      </c>
    </row>
    <row r="51" spans="1:19" ht="12.75">
      <c r="A51" s="9" t="s">
        <v>45</v>
      </c>
      <c r="B51" s="25">
        <f t="shared" si="7"/>
        <v>0.15252315034750333</v>
      </c>
      <c r="C51" s="25">
        <f t="shared" si="7"/>
        <v>0.14328894085758387</v>
      </c>
      <c r="D51" s="25">
        <f t="shared" si="7"/>
        <v>0.0993052334143172</v>
      </c>
      <c r="E51" s="25">
        <f t="shared" si="7"/>
        <v>0.08515844632293014</v>
      </c>
      <c r="F51" s="25">
        <f t="shared" si="7"/>
        <v>0.02564305257082733</v>
      </c>
      <c r="G51" s="25">
        <f t="shared" si="7"/>
        <v>0.025580169890093866</v>
      </c>
      <c r="H51" s="25">
        <f t="shared" si="7"/>
        <v>0.02273678190205643</v>
      </c>
      <c r="I51" s="25">
        <f t="shared" si="7"/>
        <v>0.023073135880152744</v>
      </c>
      <c r="J51" s="25">
        <f t="shared" si="7"/>
        <v>0.01530114597147135</v>
      </c>
      <c r="K51" s="25">
        <f t="shared" si="7"/>
        <v>0.014855598250397084</v>
      </c>
      <c r="L51" s="25">
        <f t="shared" si="7"/>
        <v>0.013877604522509199</v>
      </c>
      <c r="M51" s="25">
        <f t="shared" si="7"/>
        <v>0.021363872524534547</v>
      </c>
      <c r="N51" s="25">
        <f t="shared" si="5"/>
        <v>0.02012869625816881</v>
      </c>
      <c r="O51" s="25">
        <f t="shared" si="5"/>
        <v>0.0213102923079502</v>
      </c>
      <c r="P51" s="25">
        <f t="shared" si="5"/>
        <v>0.024124425482361673</v>
      </c>
      <c r="Q51" s="25">
        <f t="shared" si="6"/>
        <v>0.022769488414893724</v>
      </c>
      <c r="R51" s="25">
        <f t="shared" si="6"/>
        <v>0.024171959966502503</v>
      </c>
      <c r="S51" s="25">
        <f t="shared" si="6"/>
        <v>0.022285412937416847</v>
      </c>
    </row>
    <row r="52" spans="1:19" ht="12.75">
      <c r="A52" s="9" t="s">
        <v>43</v>
      </c>
      <c r="B52" s="25">
        <f t="shared" si="7"/>
        <v>0.1537818224162875</v>
      </c>
      <c r="C52" s="25">
        <f t="shared" si="7"/>
        <v>0.1456521166178796</v>
      </c>
      <c r="D52" s="25">
        <f t="shared" si="7"/>
        <v>0.14175729376150537</v>
      </c>
      <c r="E52" s="25">
        <f t="shared" si="7"/>
        <v>0.12392126511217962</v>
      </c>
      <c r="F52" s="25">
        <f t="shared" si="7"/>
        <v>0.11186935026771112</v>
      </c>
      <c r="G52" s="25">
        <f t="shared" si="7"/>
        <v>0.09201969306565436</v>
      </c>
      <c r="H52" s="25">
        <f t="shared" si="7"/>
        <v>0.09402631305657606</v>
      </c>
      <c r="I52" s="25">
        <f t="shared" si="7"/>
        <v>0.09527727977917076</v>
      </c>
      <c r="J52" s="25">
        <f t="shared" si="7"/>
        <v>0.06329421781289246</v>
      </c>
      <c r="K52" s="25">
        <f t="shared" si="7"/>
        <v>0.08810740821430009</v>
      </c>
      <c r="L52" s="25">
        <f t="shared" si="7"/>
        <v>0.09376995104501876</v>
      </c>
      <c r="M52" s="25">
        <f t="shared" si="7"/>
        <v>0.08790744255035002</v>
      </c>
      <c r="N52" s="25">
        <f t="shared" si="5"/>
        <v>0.08812606207094992</v>
      </c>
      <c r="O52" s="25">
        <f t="shared" si="5"/>
        <v>0.08248143943803245</v>
      </c>
      <c r="P52" s="25">
        <f t="shared" si="5"/>
        <v>0.08422197556781322</v>
      </c>
      <c r="Q52" s="25">
        <f t="shared" si="6"/>
        <v>0.07643249933930686</v>
      </c>
      <c r="R52" s="25">
        <f t="shared" si="6"/>
        <v>0.07233663122043868</v>
      </c>
      <c r="S52" s="25">
        <f t="shared" si="6"/>
        <v>0.07437046211820239</v>
      </c>
    </row>
    <row r="53" spans="1:19" ht="12.75">
      <c r="A53" s="9" t="s">
        <v>40</v>
      </c>
      <c r="B53" s="25">
        <f t="shared" si="7"/>
        <v>0.05874124392513244</v>
      </c>
      <c r="C53" s="25">
        <f t="shared" si="7"/>
        <v>0.04005919353921812</v>
      </c>
      <c r="D53" s="25">
        <f t="shared" si="7"/>
        <v>0.04190667097845211</v>
      </c>
      <c r="E53" s="25">
        <f t="shared" si="7"/>
        <v>0.03147813900723955</v>
      </c>
      <c r="F53" s="25">
        <f t="shared" si="7"/>
        <v>0.09957403257172052</v>
      </c>
      <c r="G53" s="25">
        <f t="shared" si="7"/>
        <v>0.10728628801607701</v>
      </c>
      <c r="H53" s="25">
        <f t="shared" si="7"/>
        <v>0.08913680845315632</v>
      </c>
      <c r="I53" s="25">
        <f t="shared" si="7"/>
        <v>0.08689434858914706</v>
      </c>
      <c r="J53" s="25">
        <f t="shared" si="7"/>
        <v>0.0757995321479995</v>
      </c>
      <c r="K53" s="25">
        <f t="shared" si="7"/>
        <v>0.06269131996878066</v>
      </c>
      <c r="L53" s="25">
        <f t="shared" si="7"/>
        <v>0.11917481569522412</v>
      </c>
      <c r="M53" s="25">
        <f t="shared" si="7"/>
        <v>0.1271220275631235</v>
      </c>
      <c r="N53" s="25">
        <f t="shared" si="5"/>
        <v>0.11419900644078217</v>
      </c>
      <c r="O53" s="25">
        <f t="shared" si="5"/>
        <v>0.11679328849504422</v>
      </c>
      <c r="P53" s="25">
        <f t="shared" si="5"/>
        <v>0.11250520689830684</v>
      </c>
      <c r="Q53" s="25">
        <f t="shared" si="6"/>
        <v>0.08751497232896109</v>
      </c>
      <c r="R53" s="25">
        <f t="shared" si="6"/>
        <v>0.08683635131858305</v>
      </c>
      <c r="S53" s="25">
        <f t="shared" si="6"/>
        <v>0.07711181341434342</v>
      </c>
    </row>
    <row r="54" spans="1:19" ht="12.75">
      <c r="A54" s="9" t="s">
        <v>54</v>
      </c>
      <c r="B54" s="25">
        <f t="shared" si="7"/>
        <v>0.10838166630708798</v>
      </c>
      <c r="C54" s="25">
        <f t="shared" si="7"/>
        <v>0.1363093886366197</v>
      </c>
      <c r="D54" s="25">
        <f t="shared" si="7"/>
        <v>0.17034689701949404</v>
      </c>
      <c r="E54" s="25">
        <f t="shared" si="7"/>
        <v>0.15449539655915098</v>
      </c>
      <c r="F54" s="25">
        <f t="shared" si="7"/>
        <v>0.2114675072407847</v>
      </c>
      <c r="G54" s="25">
        <f t="shared" si="7"/>
        <v>0.21367254810202466</v>
      </c>
      <c r="H54" s="25">
        <f t="shared" si="7"/>
        <v>0.21869959214526022</v>
      </c>
      <c r="I54" s="25">
        <f t="shared" si="7"/>
        <v>0.2209851874833299</v>
      </c>
      <c r="J54" s="25">
        <f t="shared" si="7"/>
        <v>0.25996101229695323</v>
      </c>
      <c r="K54" s="25">
        <f t="shared" si="7"/>
        <v>0.24898502972095804</v>
      </c>
      <c r="L54" s="25">
        <f t="shared" si="7"/>
        <v>0.17714881060547827</v>
      </c>
      <c r="M54" s="25">
        <f t="shared" si="7"/>
        <v>0.15881291080365037</v>
      </c>
      <c r="N54" s="25">
        <f t="shared" si="5"/>
        <v>0.15411697785556006</v>
      </c>
      <c r="O54" s="25">
        <f t="shared" si="5"/>
        <v>0.16615430222242417</v>
      </c>
      <c r="P54" s="25">
        <f t="shared" si="5"/>
        <v>0.1658587466886665</v>
      </c>
      <c r="Q54" s="25">
        <f t="shared" si="6"/>
        <v>0.16238954827622692</v>
      </c>
      <c r="R54" s="25">
        <f t="shared" si="6"/>
        <v>0.15109179681152482</v>
      </c>
      <c r="S54" s="25">
        <f t="shared" si="6"/>
        <v>0.13457977119932066</v>
      </c>
    </row>
    <row r="55" spans="1:19" ht="12.75">
      <c r="A55" s="9" t="s">
        <v>26</v>
      </c>
      <c r="B55" s="25">
        <f t="shared" si="7"/>
        <v>0.024066911903373043</v>
      </c>
      <c r="C55" s="25">
        <f t="shared" si="7"/>
        <v>0.017453739307685498</v>
      </c>
      <c r="D55" s="25">
        <f t="shared" si="7"/>
        <v>0.007526110669541518</v>
      </c>
      <c r="E55" s="25">
        <f t="shared" si="7"/>
        <v>0.03184418980863975</v>
      </c>
      <c r="F55" s="25">
        <f t="shared" si="7"/>
        <v>0.05751750331037874</v>
      </c>
      <c r="G55" s="25">
        <f t="shared" si="7"/>
        <v>0.05467086276195222</v>
      </c>
      <c r="H55" s="25">
        <f t="shared" si="7"/>
        <v>0.051737145545920474</v>
      </c>
      <c r="I55" s="25">
        <f t="shared" si="7"/>
        <v>0.04950027046672934</v>
      </c>
      <c r="J55" s="25">
        <f t="shared" si="7"/>
        <v>0.04600167486705204</v>
      </c>
      <c r="K55" s="25">
        <f t="shared" si="7"/>
        <v>0.03809786798198284</v>
      </c>
      <c r="L55" s="25">
        <f t="shared" si="7"/>
        <v>0.042490769040721486</v>
      </c>
      <c r="M55" s="25">
        <f t="shared" si="7"/>
        <v>0.06367613479154575</v>
      </c>
      <c r="N55" s="25">
        <f t="shared" si="5"/>
        <v>0.06375980537591043</v>
      </c>
      <c r="O55" s="25">
        <f t="shared" si="5"/>
        <v>0.05978995142342261</v>
      </c>
      <c r="P55" s="25">
        <f t="shared" si="5"/>
        <v>0.06530964082099965</v>
      </c>
      <c r="Q55" s="25">
        <f t="shared" si="6"/>
        <v>0.0658772805714996</v>
      </c>
      <c r="R55" s="25">
        <f t="shared" si="6"/>
        <v>0.05977058220416081</v>
      </c>
      <c r="S55" s="25">
        <f t="shared" si="6"/>
        <v>0.08108468827197819</v>
      </c>
    </row>
    <row r="56" spans="1:19" s="13" customFormat="1" ht="12.75">
      <c r="A56" s="38" t="s">
        <v>44</v>
      </c>
      <c r="B56" s="26">
        <f>SUM(B45:B55)</f>
        <v>1</v>
      </c>
      <c r="C56" s="26">
        <f aca="true" t="shared" si="8" ref="C56:M56">SUM(C45:C55)</f>
        <v>0.9999999999999999</v>
      </c>
      <c r="D56" s="26">
        <f t="shared" si="8"/>
        <v>0.9999999999999999</v>
      </c>
      <c r="E56" s="26">
        <f t="shared" si="8"/>
        <v>1</v>
      </c>
      <c r="F56" s="26">
        <f t="shared" si="8"/>
        <v>0.9999999999999999</v>
      </c>
      <c r="G56" s="26">
        <f t="shared" si="8"/>
        <v>0.9999999999999999</v>
      </c>
      <c r="H56" s="26">
        <f t="shared" si="8"/>
        <v>0.9999999999999998</v>
      </c>
      <c r="I56" s="26">
        <f t="shared" si="8"/>
        <v>0.9999999999999998</v>
      </c>
      <c r="J56" s="26">
        <f t="shared" si="8"/>
        <v>1</v>
      </c>
      <c r="K56" s="26">
        <f t="shared" si="8"/>
        <v>1</v>
      </c>
      <c r="L56" s="26">
        <f t="shared" si="8"/>
        <v>1.0000000000000002</v>
      </c>
      <c r="M56" s="26">
        <f t="shared" si="8"/>
        <v>1</v>
      </c>
      <c r="N56" s="26">
        <f aca="true" t="shared" si="9" ref="N56:S56">SUM(N45:N55)</f>
        <v>0.9999999999999999</v>
      </c>
      <c r="O56" s="26">
        <f t="shared" si="9"/>
        <v>1</v>
      </c>
      <c r="P56" s="26">
        <f t="shared" si="9"/>
        <v>1.0000000000000002</v>
      </c>
      <c r="Q56" s="26">
        <f t="shared" si="9"/>
        <v>1</v>
      </c>
      <c r="R56" s="26">
        <f t="shared" si="9"/>
        <v>1.0000000000000002</v>
      </c>
      <c r="S56" s="26">
        <f t="shared" si="9"/>
        <v>0.9999999999999998</v>
      </c>
    </row>
    <row r="57" ht="12.75"/>
    <row r="58" ht="12.75">
      <c r="F58" s="21"/>
    </row>
    <row r="59" spans="1:13" ht="54">
      <c r="A59" s="39" t="s">
        <v>49</v>
      </c>
      <c r="B59" s="21"/>
      <c r="C59" s="21"/>
      <c r="D59" s="21"/>
      <c r="E59" s="21"/>
      <c r="G59" s="21"/>
      <c r="H59" s="21"/>
      <c r="M59" s="24"/>
    </row>
    <row r="60" spans="1:19" ht="15.75">
      <c r="A60" s="10" t="s">
        <v>20</v>
      </c>
      <c r="B60" s="14" t="s">
        <v>10</v>
      </c>
      <c r="C60" s="14" t="s">
        <v>11</v>
      </c>
      <c r="D60" s="14" t="s">
        <v>0</v>
      </c>
      <c r="E60" s="14" t="s">
        <v>1</v>
      </c>
      <c r="F60" s="14" t="s">
        <v>2</v>
      </c>
      <c r="G60" s="14" t="s">
        <v>3</v>
      </c>
      <c r="H60" s="14" t="s">
        <v>4</v>
      </c>
      <c r="I60" s="14" t="s">
        <v>5</v>
      </c>
      <c r="J60" s="14" t="s">
        <v>6</v>
      </c>
      <c r="K60" s="14" t="s">
        <v>7</v>
      </c>
      <c r="L60" s="14" t="s">
        <v>8</v>
      </c>
      <c r="M60" s="17" t="s">
        <v>9</v>
      </c>
      <c r="N60" s="17" t="s">
        <v>13</v>
      </c>
      <c r="O60" s="17" t="s">
        <v>14</v>
      </c>
      <c r="P60" s="31" t="s">
        <v>15</v>
      </c>
      <c r="Q60" s="36" t="s">
        <v>16</v>
      </c>
      <c r="R60" s="36" t="s">
        <v>17</v>
      </c>
      <c r="S60" s="36" t="s">
        <v>18</v>
      </c>
    </row>
    <row r="61" spans="1:19" ht="12.75">
      <c r="A61" s="8" t="s">
        <v>21</v>
      </c>
      <c r="B61" s="27">
        <f>B26/B$34</f>
        <v>0.01953045335124825</v>
      </c>
      <c r="C61" s="27">
        <f aca="true" t="shared" si="10" ref="C61:M61">C26/C$34</f>
        <v>0.029086863996904622</v>
      </c>
      <c r="D61" s="27">
        <f t="shared" si="10"/>
        <v>0.02946787780583105</v>
      </c>
      <c r="E61" s="27">
        <f t="shared" si="10"/>
        <v>0.02680132383037016</v>
      </c>
      <c r="F61" s="27">
        <f t="shared" si="10"/>
        <v>0.05551965547658401</v>
      </c>
      <c r="G61" s="27">
        <f t="shared" si="10"/>
        <v>0.08067447248497214</v>
      </c>
      <c r="H61" s="27">
        <f t="shared" si="10"/>
        <v>0.08771483247498828</v>
      </c>
      <c r="I61" s="27">
        <f t="shared" si="10"/>
        <v>0.11395924409594523</v>
      </c>
      <c r="J61" s="27">
        <f t="shared" si="10"/>
        <v>0.1375940802652596</v>
      </c>
      <c r="K61" s="27">
        <f t="shared" si="10"/>
        <v>0.16369739369533204</v>
      </c>
      <c r="L61" s="27">
        <f t="shared" si="10"/>
        <v>0.18593145452113222</v>
      </c>
      <c r="M61" s="27">
        <f t="shared" si="10"/>
        <v>0.15054174294382175</v>
      </c>
      <c r="N61" s="27">
        <f aca="true" t="shared" si="11" ref="N61:P68">N26/N$34</f>
        <v>0.1633287436888001</v>
      </c>
      <c r="O61" s="27">
        <f t="shared" si="11"/>
        <v>0.19685002896680542</v>
      </c>
      <c r="P61" s="27">
        <f t="shared" si="11"/>
        <v>0.17444619162173466</v>
      </c>
      <c r="Q61" s="27">
        <f aca="true" t="shared" si="12" ref="Q61:S68">Q26/Q$34</f>
        <v>0.19191131639184625</v>
      </c>
      <c r="R61" s="27">
        <f t="shared" si="12"/>
        <v>0.19385208758936986</v>
      </c>
      <c r="S61" s="27">
        <f t="shared" si="12"/>
        <v>0.20041341553474576</v>
      </c>
    </row>
    <row r="62" spans="1:19" ht="12.75">
      <c r="A62" s="8" t="s">
        <v>24</v>
      </c>
      <c r="B62" s="27">
        <f aca="true" t="shared" si="13" ref="B62:M68">B27/B$34</f>
        <v>0.020988039396811306</v>
      </c>
      <c r="C62" s="27">
        <f t="shared" si="13"/>
        <v>0.023737666860127685</v>
      </c>
      <c r="D62" s="27">
        <f t="shared" si="13"/>
        <v>0.0210338758023694</v>
      </c>
      <c r="E62" s="27">
        <f t="shared" si="13"/>
        <v>0.015558132223524696</v>
      </c>
      <c r="F62" s="27">
        <f t="shared" si="13"/>
        <v>0.031886862853228407</v>
      </c>
      <c r="G62" s="27">
        <f t="shared" si="13"/>
        <v>0.04627196017731609</v>
      </c>
      <c r="H62" s="27">
        <f t="shared" si="13"/>
        <v>0.06747819288444841</v>
      </c>
      <c r="I62" s="27">
        <f t="shared" si="13"/>
        <v>0.07200055513149678</v>
      </c>
      <c r="J62" s="27">
        <f t="shared" si="13"/>
        <v>0.08565314525593583</v>
      </c>
      <c r="K62" s="27">
        <f t="shared" si="13"/>
        <v>0.11003034603349346</v>
      </c>
      <c r="L62" s="27">
        <f t="shared" si="13"/>
        <v>0.07758432693562439</v>
      </c>
      <c r="M62" s="27">
        <f t="shared" si="13"/>
        <v>0.091893612299441</v>
      </c>
      <c r="N62" s="27">
        <f t="shared" si="11"/>
        <v>0.06689473312173967</v>
      </c>
      <c r="O62" s="27">
        <f t="shared" si="11"/>
        <v>0.09021309887379324</v>
      </c>
      <c r="P62" s="27">
        <f t="shared" si="11"/>
        <v>0.06548853494285407</v>
      </c>
      <c r="Q62" s="27">
        <f t="shared" si="12"/>
        <v>0.07214379354267082</v>
      </c>
      <c r="R62" s="27">
        <f t="shared" si="12"/>
        <v>0.08565160679822581</v>
      </c>
      <c r="S62" s="27">
        <f t="shared" si="12"/>
        <v>0.06693540471917317</v>
      </c>
    </row>
    <row r="63" spans="1:19" ht="12.75">
      <c r="A63" s="8" t="s">
        <v>30</v>
      </c>
      <c r="B63" s="27">
        <f t="shared" si="13"/>
        <v>0.01773096440610867</v>
      </c>
      <c r="C63" s="27">
        <f t="shared" si="13"/>
        <v>0.017459856838846974</v>
      </c>
      <c r="D63" s="27">
        <f t="shared" si="13"/>
        <v>0.012379755614751471</v>
      </c>
      <c r="E63" s="27">
        <f t="shared" si="13"/>
        <v>0.008199941171912634</v>
      </c>
      <c r="F63" s="27">
        <f t="shared" si="13"/>
        <v>0.021026675534626088</v>
      </c>
      <c r="G63" s="27">
        <f t="shared" si="13"/>
        <v>0.021826030823565004</v>
      </c>
      <c r="H63" s="27">
        <f t="shared" si="13"/>
        <v>0.02595944490152138</v>
      </c>
      <c r="I63" s="27">
        <f t="shared" si="13"/>
        <v>0.026327111234473666</v>
      </c>
      <c r="J63" s="27">
        <f t="shared" si="13"/>
        <v>0.027586335054934626</v>
      </c>
      <c r="K63" s="27">
        <f t="shared" si="13"/>
        <v>0.03212634611602688</v>
      </c>
      <c r="L63" s="27">
        <f t="shared" si="13"/>
        <v>0.02972816369274126</v>
      </c>
      <c r="M63" s="27">
        <f t="shared" si="13"/>
        <v>0.03188063809454765</v>
      </c>
      <c r="N63" s="27">
        <f t="shared" si="11"/>
        <v>0.023215893790175038</v>
      </c>
      <c r="O63" s="27">
        <f t="shared" si="11"/>
        <v>0.031223148067925487</v>
      </c>
      <c r="P63" s="27">
        <f t="shared" si="11"/>
        <v>0.025209759401547842</v>
      </c>
      <c r="Q63" s="27">
        <f t="shared" si="12"/>
        <v>0.031598030235012564</v>
      </c>
      <c r="R63" s="27">
        <f t="shared" si="12"/>
        <v>0.03523548375337531</v>
      </c>
      <c r="S63" s="27">
        <f t="shared" si="12"/>
        <v>0.028667787235121006</v>
      </c>
    </row>
    <row r="64" spans="1:19" ht="12.75">
      <c r="A64" s="18" t="s">
        <v>38</v>
      </c>
      <c r="B64" s="27">
        <f t="shared" si="13"/>
        <v>0.007665822906294613</v>
      </c>
      <c r="C64" s="27">
        <f t="shared" si="13"/>
        <v>0.006272973495840588</v>
      </c>
      <c r="D64" s="27">
        <f t="shared" si="13"/>
        <v>0.011154662759633258</v>
      </c>
      <c r="E64" s="27">
        <f t="shared" si="13"/>
        <v>0.006762490966476275</v>
      </c>
      <c r="F64" s="27">
        <f t="shared" si="13"/>
        <v>0.01166303186455922</v>
      </c>
      <c r="G64" s="27">
        <f t="shared" si="13"/>
        <v>0.025900195802019868</v>
      </c>
      <c r="H64" s="27">
        <f t="shared" si="13"/>
        <v>0.018541161924935334</v>
      </c>
      <c r="I64" s="27">
        <f t="shared" si="13"/>
        <v>0.018421113501260612</v>
      </c>
      <c r="J64" s="27">
        <f t="shared" si="13"/>
        <v>0.026153967657851482</v>
      </c>
      <c r="K64" s="27">
        <f t="shared" si="13"/>
        <v>0.04897396826528207</v>
      </c>
      <c r="L64" s="27">
        <f t="shared" si="13"/>
        <v>0.037038594307743006</v>
      </c>
      <c r="M64" s="27">
        <f t="shared" si="13"/>
        <v>0.06673432695969725</v>
      </c>
      <c r="N64" s="27">
        <f t="shared" si="11"/>
        <v>0.11670046259665198</v>
      </c>
      <c r="O64" s="27">
        <f t="shared" si="11"/>
        <v>0.09113997819355667</v>
      </c>
      <c r="P64" s="27">
        <f t="shared" si="11"/>
        <v>0.09724662397231709</v>
      </c>
      <c r="Q64" s="27">
        <f t="shared" si="12"/>
        <v>0.05964452106922956</v>
      </c>
      <c r="R64" s="27">
        <f t="shared" si="12"/>
        <v>0.07079247655158881</v>
      </c>
      <c r="S64" s="27">
        <f t="shared" si="12"/>
        <v>0.06289354909036887</v>
      </c>
    </row>
    <row r="65" spans="1:19" ht="12.75">
      <c r="A65" s="18" t="s">
        <v>50</v>
      </c>
      <c r="B65" s="27">
        <f t="shared" si="13"/>
        <v>0.4522355650995118</v>
      </c>
      <c r="C65" s="27">
        <f t="shared" si="13"/>
        <v>0.508947572064229</v>
      </c>
      <c r="D65" s="27">
        <f t="shared" si="13"/>
        <v>0.48171899171969457</v>
      </c>
      <c r="E65" s="27">
        <f t="shared" si="13"/>
        <v>0.462467876094614</v>
      </c>
      <c r="F65" s="27">
        <f t="shared" si="13"/>
        <v>0.44562315771227523</v>
      </c>
      <c r="G65" s="27">
        <f t="shared" si="13"/>
        <v>0.38770624089962596</v>
      </c>
      <c r="H65" s="27">
        <f t="shared" si="13"/>
        <v>0.36679136533679996</v>
      </c>
      <c r="I65" s="27">
        <f t="shared" si="13"/>
        <v>0.3220502856614161</v>
      </c>
      <c r="J65" s="27">
        <f t="shared" si="13"/>
        <v>0.28724512515243117</v>
      </c>
      <c r="K65" s="27">
        <f t="shared" si="13"/>
        <v>0.2601688527696797</v>
      </c>
      <c r="L65" s="27">
        <f t="shared" si="13"/>
        <v>0.2820411451893025</v>
      </c>
      <c r="M65" s="27">
        <f t="shared" si="13"/>
        <v>0.27533711710459097</v>
      </c>
      <c r="N65" s="27">
        <f t="shared" si="11"/>
        <v>0.2617846833179425</v>
      </c>
      <c r="O65" s="27">
        <f t="shared" si="11"/>
        <v>0.24263846450768048</v>
      </c>
      <c r="P65" s="27">
        <f t="shared" si="11"/>
        <v>0.27437095144527657</v>
      </c>
      <c r="Q65" s="27">
        <f t="shared" si="12"/>
        <v>0.24936690378200504</v>
      </c>
      <c r="R65" s="27">
        <f t="shared" si="12"/>
        <v>0.2400070261531613</v>
      </c>
      <c r="S65" s="27">
        <f t="shared" si="12"/>
        <v>0.24706693299401603</v>
      </c>
    </row>
    <row r="66" spans="1:19" ht="12.75">
      <c r="A66" s="18" t="s">
        <v>47</v>
      </c>
      <c r="B66" s="27">
        <f t="shared" si="13"/>
        <v>0.151834878894394</v>
      </c>
      <c r="C66" s="27">
        <f t="shared" si="13"/>
        <v>0.020163474559876184</v>
      </c>
      <c r="D66" s="27">
        <f t="shared" si="13"/>
        <v>0.062474947075092734</v>
      </c>
      <c r="E66" s="27">
        <f t="shared" si="13"/>
        <v>0.06354565908176767</v>
      </c>
      <c r="F66" s="27">
        <f t="shared" si="13"/>
        <v>0.027920526068957747</v>
      </c>
      <c r="G66" s="27">
        <f t="shared" si="13"/>
        <v>0.07265496792676852</v>
      </c>
      <c r="H66" s="27">
        <f t="shared" si="13"/>
        <v>0.10048773392364438</v>
      </c>
      <c r="I66" s="27">
        <f t="shared" si="13"/>
        <v>0.09556588716952329</v>
      </c>
      <c r="J66" s="27">
        <f t="shared" si="13"/>
        <v>0.12041531707195939</v>
      </c>
      <c r="K66" s="27">
        <f t="shared" si="13"/>
        <v>0.1074251200461447</v>
      </c>
      <c r="L66" s="27">
        <f t="shared" si="13"/>
        <v>0.11882591253361648</v>
      </c>
      <c r="M66" s="27">
        <f t="shared" si="13"/>
        <v>0.10459117343869541</v>
      </c>
      <c r="N66" s="27">
        <f t="shared" si="11"/>
        <v>0.08246869764410916</v>
      </c>
      <c r="O66" s="27">
        <f t="shared" si="11"/>
        <v>0.08614118777758696</v>
      </c>
      <c r="P66" s="27">
        <f t="shared" si="11"/>
        <v>0.07992537534033356</v>
      </c>
      <c r="Q66" s="27">
        <f t="shared" si="12"/>
        <v>0.08730182304108106</v>
      </c>
      <c r="R66" s="27">
        <f t="shared" si="12"/>
        <v>0.08044946043099745</v>
      </c>
      <c r="S66" s="27">
        <f t="shared" si="12"/>
        <v>0.07969847569582085</v>
      </c>
    </row>
    <row r="67" spans="1:19" ht="12.75">
      <c r="A67" s="18" t="s">
        <v>53</v>
      </c>
      <c r="B67" s="27">
        <f t="shared" si="13"/>
        <v>0.2782429789939657</v>
      </c>
      <c r="C67" s="27">
        <f t="shared" si="13"/>
        <v>0.3574095569742697</v>
      </c>
      <c r="D67" s="27">
        <f t="shared" si="13"/>
        <v>0.3556491980360824</v>
      </c>
      <c r="E67" s="27">
        <f t="shared" si="13"/>
        <v>0.3974562768033382</v>
      </c>
      <c r="F67" s="27">
        <f t="shared" si="13"/>
        <v>0.3776061332664138</v>
      </c>
      <c r="G67" s="27">
        <f t="shared" si="13"/>
        <v>0.3112836554932183</v>
      </c>
      <c r="H67" s="27">
        <f t="shared" si="13"/>
        <v>0.29332672718264335</v>
      </c>
      <c r="I67" s="27">
        <f t="shared" si="13"/>
        <v>0.30734855318853654</v>
      </c>
      <c r="J67" s="27">
        <f t="shared" si="13"/>
        <v>0.2781493510416608</v>
      </c>
      <c r="K67" s="27">
        <f t="shared" si="13"/>
        <v>0.2376114330683689</v>
      </c>
      <c r="L67" s="27">
        <f t="shared" si="13"/>
        <v>0.23302909211735068</v>
      </c>
      <c r="M67" s="27">
        <f t="shared" si="13"/>
        <v>0.2412687150674569</v>
      </c>
      <c r="N67" s="27">
        <f t="shared" si="11"/>
        <v>0.24514656584364017</v>
      </c>
      <c r="O67" s="27">
        <f t="shared" si="11"/>
        <v>0.22735397201482563</v>
      </c>
      <c r="P67" s="27">
        <f t="shared" si="11"/>
        <v>0.24226593191212661</v>
      </c>
      <c r="Q67" s="27">
        <f t="shared" si="12"/>
        <v>0.27069987210184604</v>
      </c>
      <c r="R67" s="27">
        <f t="shared" si="12"/>
        <v>0.2584919225189988</v>
      </c>
      <c r="S67" s="27">
        <f t="shared" si="12"/>
        <v>0.2799610749595914</v>
      </c>
    </row>
    <row r="68" spans="1:19" ht="12.75">
      <c r="A68" s="18" t="s">
        <v>38</v>
      </c>
      <c r="B68" s="27">
        <f t="shared" si="13"/>
        <v>0.051771296951665734</v>
      </c>
      <c r="C68" s="27">
        <f t="shared" si="13"/>
        <v>0.03692203520990521</v>
      </c>
      <c r="D68" s="27">
        <f t="shared" si="13"/>
        <v>0.02612069118654514</v>
      </c>
      <c r="E68" s="27">
        <f t="shared" si="13"/>
        <v>0.01920829982799643</v>
      </c>
      <c r="F68" s="27">
        <f t="shared" si="13"/>
        <v>0.02875395722335545</v>
      </c>
      <c r="G68" s="27">
        <f t="shared" si="13"/>
        <v>0.05368247639251408</v>
      </c>
      <c r="H68" s="27">
        <f t="shared" si="13"/>
        <v>0.03970054137101869</v>
      </c>
      <c r="I68" s="27">
        <f t="shared" si="13"/>
        <v>0.044327250017347865</v>
      </c>
      <c r="J68" s="27">
        <f t="shared" si="13"/>
        <v>0.03720267849996706</v>
      </c>
      <c r="K68" s="27">
        <f t="shared" si="13"/>
        <v>0.0399665400056723</v>
      </c>
      <c r="L68" s="27">
        <f t="shared" si="13"/>
        <v>0.035821310702489555</v>
      </c>
      <c r="M68" s="27">
        <f t="shared" si="13"/>
        <v>0.03775267409174901</v>
      </c>
      <c r="N68" s="27">
        <f t="shared" si="11"/>
        <v>0.0404602199969416</v>
      </c>
      <c r="O68" s="27">
        <f t="shared" si="11"/>
        <v>0.03444012159782602</v>
      </c>
      <c r="P68" s="27">
        <f t="shared" si="11"/>
        <v>0.04104663136380964</v>
      </c>
      <c r="Q68" s="27">
        <f t="shared" si="12"/>
        <v>0.0373337398363086</v>
      </c>
      <c r="R68" s="27">
        <f t="shared" si="12"/>
        <v>0.03551993620428263</v>
      </c>
      <c r="S68" s="27">
        <f t="shared" si="12"/>
        <v>0.03436335977116304</v>
      </c>
    </row>
    <row r="69" spans="1:19" ht="12.75">
      <c r="A69" s="10" t="s">
        <v>48</v>
      </c>
      <c r="B69" s="28">
        <f>SUM(B61:B68)</f>
        <v>1.0000000000000002</v>
      </c>
      <c r="C69" s="28">
        <f aca="true" t="shared" si="14" ref="C69:M69">SUM(C61:C68)</f>
        <v>1</v>
      </c>
      <c r="D69" s="28">
        <f t="shared" si="14"/>
        <v>1</v>
      </c>
      <c r="E69" s="28">
        <f t="shared" si="14"/>
        <v>1</v>
      </c>
      <c r="F69" s="28">
        <f t="shared" si="14"/>
        <v>1</v>
      </c>
      <c r="G69" s="28">
        <f t="shared" si="14"/>
        <v>1</v>
      </c>
      <c r="H69" s="28">
        <f t="shared" si="14"/>
        <v>0.9999999999999997</v>
      </c>
      <c r="I69" s="28">
        <f t="shared" si="14"/>
        <v>1.0000000000000002</v>
      </c>
      <c r="J69" s="28">
        <f t="shared" si="14"/>
        <v>1</v>
      </c>
      <c r="K69" s="28">
        <f t="shared" si="14"/>
        <v>1</v>
      </c>
      <c r="L69" s="28">
        <f t="shared" si="14"/>
        <v>1.0000000000000002</v>
      </c>
      <c r="M69" s="28">
        <f t="shared" si="14"/>
        <v>0.9999999999999999</v>
      </c>
      <c r="N69" s="28">
        <f aca="true" t="shared" si="15" ref="N69:S69">SUM(N61:N68)</f>
        <v>1.0000000000000002</v>
      </c>
      <c r="O69" s="28">
        <f t="shared" si="15"/>
        <v>1</v>
      </c>
      <c r="P69" s="28">
        <f t="shared" si="15"/>
        <v>1.0000000000000002</v>
      </c>
      <c r="Q69" s="28">
        <f t="shared" si="15"/>
        <v>0.9999999999999999</v>
      </c>
      <c r="R69" s="28">
        <f t="shared" si="15"/>
        <v>1</v>
      </c>
      <c r="S69" s="28">
        <f t="shared" si="15"/>
        <v>1</v>
      </c>
    </row>
  </sheetData>
  <sheetProtection/>
  <mergeCells count="1">
    <mergeCell ref="A1:G1"/>
  </mergeCells>
  <printOptions/>
  <pageMargins left="0.48" right="0.75" top="0.71" bottom="0.78" header="0.5" footer="0.5"/>
  <pageSetup fitToHeight="3" fitToWidth="1" horizontalDpi="300" verticalDpi="300" orientation="landscape" scale="54" r:id="rId4"/>
  <rowBreaks count="1" manualBreakCount="1">
    <brk id="4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User1</cp:lastModifiedBy>
  <cp:lastPrinted>2012-05-14T06:55:28Z</cp:lastPrinted>
  <dcterms:created xsi:type="dcterms:W3CDTF">2009-04-23T13:04:25Z</dcterms:created>
  <dcterms:modified xsi:type="dcterms:W3CDTF">2015-11-10T07:57:53Z</dcterms:modified>
  <cp:category/>
  <cp:version/>
  <cp:contentType/>
  <cp:contentStatus/>
</cp:coreProperties>
</file>